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7795" windowHeight="12465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C36" i="1" l="1"/>
  <c r="C32" i="1" l="1"/>
  <c r="C27" i="1"/>
  <c r="E32" i="1" l="1"/>
  <c r="D32" i="1"/>
  <c r="D27" i="1"/>
  <c r="E27" i="1"/>
  <c r="D30" i="1" l="1"/>
  <c r="E30" i="1"/>
  <c r="D36" i="1"/>
  <c r="E36" i="1"/>
  <c r="C30" i="1"/>
  <c r="E19" i="1"/>
  <c r="D19" i="1"/>
  <c r="C19" i="1"/>
  <c r="D15" i="1"/>
  <c r="E15" i="1"/>
  <c r="C15" i="1"/>
  <c r="E37" i="1" l="1"/>
  <c r="C20" i="1"/>
  <c r="D37" i="1"/>
  <c r="D41" i="1" s="1"/>
  <c r="C37" i="1"/>
  <c r="D20" i="1"/>
  <c r="E20" i="1"/>
  <c r="E41" i="1" l="1"/>
  <c r="E43" i="1" s="1"/>
  <c r="C41" i="1"/>
  <c r="D43" i="1"/>
  <c r="C43" i="1" l="1"/>
</calcChain>
</file>

<file path=xl/comments1.xml><?xml version="1.0" encoding="utf-8"?>
<comments xmlns="http://schemas.openxmlformats.org/spreadsheetml/2006/main">
  <authors>
    <author>RAGI01</author>
  </authors>
  <commentList>
    <comment ref="D27" authorId="0">
      <text>
        <r>
          <rPr>
            <b/>
            <sz val="9"/>
            <color indexed="81"/>
            <rFont val="Tahoma"/>
            <charset val="1"/>
          </rPr>
          <t>RAGI01:</t>
        </r>
        <r>
          <rPr>
            <sz val="9"/>
            <color indexed="81"/>
            <rFont val="Tahoma"/>
            <charset val="1"/>
          </rPr>
          <t xml:space="preserve">
euro 220.000 alienazione immobili
euro 100.000 contributo r.v. per piano terra auditorium
euro 100.000 contributo AVEPA per auditorium
euro 90.000 oneri urbanizz.</t>
        </r>
      </text>
    </comment>
    <comment ref="E27" authorId="0">
      <text>
        <r>
          <rPr>
            <b/>
            <sz val="9"/>
            <color indexed="81"/>
            <rFont val="Tahoma"/>
            <charset val="1"/>
          </rPr>
          <t>RAGI01:</t>
        </r>
        <r>
          <rPr>
            <sz val="9"/>
            <color indexed="81"/>
            <rFont val="Tahoma"/>
            <charset val="1"/>
          </rPr>
          <t xml:space="preserve">
euro 220.000 alienazioni immobili;
euro 50.000 proventi tombe (acconto 50%);
euro 100.000 oneri urbanizzazione</t>
        </r>
      </text>
    </comment>
    <comment ref="D32" authorId="0">
      <text>
        <r>
          <rPr>
            <b/>
            <sz val="9"/>
            <color indexed="81"/>
            <rFont val="Tahoma"/>
            <charset val="1"/>
          </rPr>
          <t>RAGI01:</t>
        </r>
        <r>
          <rPr>
            <sz val="9"/>
            <color indexed="81"/>
            <rFont val="Tahoma"/>
            <charset val="1"/>
          </rPr>
          <t xml:space="preserve">
euro 720000 secondo stralcio + saldo piano terra auditorium
euro 120.000 spazi culturali auditorium
euro 40.000 manutenzioni strade o altre spese </t>
        </r>
      </text>
    </comment>
    <comment ref="E32" authorId="0">
      <text>
        <r>
          <rPr>
            <b/>
            <sz val="9"/>
            <color indexed="81"/>
            <rFont val="Tahoma"/>
            <charset val="1"/>
          </rPr>
          <t>RAGI01:</t>
        </r>
        <r>
          <rPr>
            <sz val="9"/>
            <color indexed="81"/>
            <rFont val="Tahoma"/>
            <charset val="1"/>
          </rPr>
          <t xml:space="preserve">
euro 80000 I e II sal tombe di famiglia
euro 28000 altre spese</t>
        </r>
      </text>
    </comment>
  </commentList>
</comments>
</file>

<file path=xl/sharedStrings.xml><?xml version="1.0" encoding="utf-8"?>
<sst xmlns="http://schemas.openxmlformats.org/spreadsheetml/2006/main" count="54" uniqueCount="46">
  <si>
    <t>SALDO DI PARTE CORRENTE (COMPETENZA)</t>
  </si>
  <si>
    <t>Voce</t>
  </si>
  <si>
    <t>Rif. Al bilancio o alla normativa</t>
  </si>
  <si>
    <t>Accertamenti e impegni</t>
  </si>
  <si>
    <t>ENTRATE</t>
  </si>
  <si>
    <t>Tributarie</t>
  </si>
  <si>
    <t>Da trasferimenti</t>
  </si>
  <si>
    <t>Extratributarie</t>
  </si>
  <si>
    <t>Entrate correnti escluse dal saldo utile ai fini patto</t>
  </si>
  <si>
    <t>Titolo I</t>
  </si>
  <si>
    <t>Titolo II</t>
  </si>
  <si>
    <t>Titolo III</t>
  </si>
  <si>
    <t>Rif. al bilancio o alla normativa</t>
  </si>
  <si>
    <t>SPESE</t>
  </si>
  <si>
    <t>Correnti</t>
  </si>
  <si>
    <t>Spese correnti escluse dal saldo utile ai fini patto</t>
  </si>
  <si>
    <t>SALDO FINANZIARIO DI PARTE CORRENTE (COMPETENZA)</t>
  </si>
  <si>
    <t>SPESE CORRENTI NETTE</t>
  </si>
  <si>
    <t>SALDO DI PARTE IN CONTO CAPITALE (CASSA)</t>
  </si>
  <si>
    <t>Incassi e pagamenti</t>
  </si>
  <si>
    <t>Da alienazioni, trasferimenti di capitale e riscossione di crediti</t>
  </si>
  <si>
    <t>Titolo IV</t>
  </si>
  <si>
    <t>Tit. IV - cat. 6^</t>
  </si>
  <si>
    <t>Entrate in c/capitale escluse dal saldo utile ai fini patto</t>
  </si>
  <si>
    <t>ENTRATE IN CONTO CAPITALE NETTE</t>
  </si>
  <si>
    <t>In conto capitale</t>
  </si>
  <si>
    <t>Concessione di crediti ( - )</t>
  </si>
  <si>
    <t>Riscossione di crediti ( - )</t>
  </si>
  <si>
    <t>Spese in c/capitale escluse dal saldo utile ai fini patto</t>
  </si>
  <si>
    <t>SPESE IN CONTO CAPITALE NETTE</t>
  </si>
  <si>
    <t>SALDO FINANZIARIO  DI PARTE IN C/CAPITALE (CASSA)</t>
  </si>
  <si>
    <t>SALDO FINANZIARIO DI COMPETENZA MISTA</t>
  </si>
  <si>
    <t>A) SALDO FINANZIARIO DI COMPETENZA MISTA</t>
  </si>
  <si>
    <t>SCOSTAMENTO (A-B)</t>
  </si>
  <si>
    <t>Titolo II - Int. 10</t>
  </si>
  <si>
    <t>Art. 31, c. 7-16,                                       L. 183/2011</t>
  </si>
  <si>
    <t>Art. 31, c. 7-16,                                    L. 183/2011</t>
  </si>
  <si>
    <t>Art. 31, c. 7-16,                                   L. 183/2011</t>
  </si>
  <si>
    <t>ENTRATE CORRENTI NETTE</t>
  </si>
  <si>
    <t>Il Responsabile del Servizio Finanziario</t>
  </si>
  <si>
    <r>
      <t xml:space="preserve"> PATTO DI STABILITA' INTERNO 2013- 2015                                                                                                                   VERIFICA DELLA COERENZA DELLE PREVISIONI DI BILANCIO                                                                                              COMUNI SOPRA 1000 ABITANTI                                                                                                                                                     </t>
    </r>
    <r>
      <rPr>
        <sz val="12"/>
        <color theme="1"/>
        <rFont val="Calibri"/>
        <family val="2"/>
        <scheme val="minor"/>
      </rPr>
      <t>(art. 31, comma 18, legge 12 novembre 2011, n. 183)</t>
    </r>
  </si>
  <si>
    <t>B) SALDO FINANZIARIO OBIETTIVO DI COMPETENZA MISTA</t>
  </si>
  <si>
    <t xml:space="preserve">Spese in c/capitale escluse dal saldo utile ai fini patto </t>
  </si>
  <si>
    <t>Art. 1, c. 1, D.L. 35/2013</t>
  </si>
  <si>
    <t>Allegato E) alla delibera C.C. n.               del 16.09.2013</t>
  </si>
  <si>
    <t xml:space="preserve">Tregnago, lì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</si>
</sst>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0" borderId="1" xfId="0" applyBorder="1" applyAlignment="1">
      <alignment wrapText="1"/>
    </xf>
    <xf numFmtId="43" fontId="0" fillId="0" borderId="1" xfId="0" applyNumberFormat="1" applyBorder="1"/>
    <xf numFmtId="43" fontId="0" fillId="0" borderId="3" xfId="0" applyNumberFormat="1" applyBorder="1"/>
    <xf numFmtId="43" fontId="1" fillId="0" borderId="2" xfId="0" applyNumberFormat="1" applyFont="1" applyBorder="1"/>
    <xf numFmtId="43" fontId="1" fillId="0" borderId="1" xfId="0" applyNumberFormat="1" applyFont="1" applyBorder="1"/>
    <xf numFmtId="0" fontId="0" fillId="0" borderId="0" xfId="0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0" fillId="0" borderId="1" xfId="0" applyBorder="1" applyAlignment="1"/>
    <xf numFmtId="0" fontId="1" fillId="0" borderId="4" xfId="0" applyFont="1" applyBorder="1" applyAlignment="1">
      <alignment horizontal="center"/>
    </xf>
    <xf numFmtId="0" fontId="0" fillId="0" borderId="5" xfId="0" applyBorder="1" applyAlignment="1"/>
    <xf numFmtId="0" fontId="1" fillId="0" borderId="1" xfId="0" applyFont="1" applyBorder="1" applyAlignment="1"/>
    <xf numFmtId="0" fontId="1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9"/>
  <sheetViews>
    <sheetView tabSelected="1" topLeftCell="A10" zoomScaleNormal="100" workbookViewId="0">
      <selection activeCell="A47" sqref="A47"/>
    </sheetView>
  </sheetViews>
  <sheetFormatPr defaultRowHeight="15" x14ac:dyDescent="0.25"/>
  <cols>
    <col min="1" max="1" width="51.7109375" customWidth="1"/>
    <col min="2" max="2" width="15.7109375" customWidth="1"/>
    <col min="3" max="3" width="13.7109375" customWidth="1"/>
    <col min="4" max="4" width="14" customWidth="1"/>
    <col min="5" max="5" width="13.28515625" customWidth="1"/>
  </cols>
  <sheetData>
    <row r="1" spans="1:5" x14ac:dyDescent="0.25">
      <c r="B1" t="s">
        <v>44</v>
      </c>
    </row>
    <row r="3" spans="1:5" ht="92.25" customHeight="1" x14ac:dyDescent="0.25">
      <c r="A3" s="22" t="s">
        <v>40</v>
      </c>
      <c r="B3" s="22"/>
      <c r="C3" s="22"/>
      <c r="D3" s="22"/>
      <c r="E3" s="22"/>
    </row>
    <row r="6" spans="1:5" x14ac:dyDescent="0.25">
      <c r="A6" t="s">
        <v>0</v>
      </c>
    </row>
    <row r="8" spans="1:5" ht="16.5" customHeight="1" x14ac:dyDescent="0.25">
      <c r="A8" s="23" t="s">
        <v>1</v>
      </c>
      <c r="B8" s="24" t="s">
        <v>12</v>
      </c>
      <c r="C8" s="25" t="s">
        <v>3</v>
      </c>
      <c r="D8" s="25"/>
      <c r="E8" s="25"/>
    </row>
    <row r="9" spans="1:5" ht="16.5" customHeight="1" x14ac:dyDescent="0.25">
      <c r="A9" s="23"/>
      <c r="B9" s="24" t="s">
        <v>2</v>
      </c>
      <c r="C9" s="14">
        <v>2013</v>
      </c>
      <c r="D9" s="14">
        <v>2014</v>
      </c>
      <c r="E9" s="14">
        <v>2015</v>
      </c>
    </row>
    <row r="10" spans="1:5" ht="24.95" customHeight="1" x14ac:dyDescent="0.25">
      <c r="A10" s="26" t="s">
        <v>4</v>
      </c>
      <c r="B10" s="16"/>
      <c r="C10" s="1"/>
      <c r="D10" s="1"/>
      <c r="E10" s="1"/>
    </row>
    <row r="11" spans="1:5" ht="24.95" customHeight="1" x14ac:dyDescent="0.25">
      <c r="A11" s="1" t="s">
        <v>5</v>
      </c>
      <c r="B11" s="2" t="s">
        <v>9</v>
      </c>
      <c r="C11" s="9">
        <v>2341811</v>
      </c>
      <c r="D11" s="9">
        <v>2312300</v>
      </c>
      <c r="E11" s="9">
        <v>2318600</v>
      </c>
    </row>
    <row r="12" spans="1:5" ht="24.95" customHeight="1" x14ac:dyDescent="0.25">
      <c r="A12" s="1" t="s">
        <v>6</v>
      </c>
      <c r="B12" s="2" t="s">
        <v>10</v>
      </c>
      <c r="C12" s="9">
        <v>215954</v>
      </c>
      <c r="D12" s="9">
        <v>203632</v>
      </c>
      <c r="E12" s="9">
        <v>203595</v>
      </c>
    </row>
    <row r="13" spans="1:5" ht="24.95" customHeight="1" x14ac:dyDescent="0.25">
      <c r="A13" s="1" t="s">
        <v>7</v>
      </c>
      <c r="B13" s="2" t="s">
        <v>11</v>
      </c>
      <c r="C13" s="9">
        <v>933316</v>
      </c>
      <c r="D13" s="9">
        <v>870187</v>
      </c>
      <c r="E13" s="9">
        <v>864687</v>
      </c>
    </row>
    <row r="14" spans="1:5" ht="28.5" customHeight="1" x14ac:dyDescent="0.25">
      <c r="A14" s="1" t="s">
        <v>8</v>
      </c>
      <c r="B14" s="3" t="s">
        <v>36</v>
      </c>
      <c r="C14" s="9">
        <v>0</v>
      </c>
      <c r="D14" s="9">
        <v>0</v>
      </c>
      <c r="E14" s="9">
        <v>0</v>
      </c>
    </row>
    <row r="15" spans="1:5" ht="24.95" customHeight="1" thickBot="1" x14ac:dyDescent="0.3">
      <c r="A15" s="15" t="s">
        <v>38</v>
      </c>
      <c r="B15" s="16"/>
      <c r="C15" s="11">
        <f>C11+C12+C13-C14</f>
        <v>3491081</v>
      </c>
      <c r="D15" s="11">
        <f t="shared" ref="D15:E15" si="0">D11+D12+D13-D14</f>
        <v>3386119</v>
      </c>
      <c r="E15" s="11">
        <f t="shared" si="0"/>
        <v>3386882</v>
      </c>
    </row>
    <row r="16" spans="1:5" ht="24.95" customHeight="1" thickTop="1" x14ac:dyDescent="0.25">
      <c r="A16" s="17" t="s">
        <v>13</v>
      </c>
      <c r="B16" s="18"/>
      <c r="C16" s="10"/>
      <c r="D16" s="10"/>
      <c r="E16" s="10"/>
    </row>
    <row r="17" spans="1:5" ht="24.95" customHeight="1" x14ac:dyDescent="0.25">
      <c r="A17" s="1" t="s">
        <v>14</v>
      </c>
      <c r="B17" s="2" t="s">
        <v>9</v>
      </c>
      <c r="C17" s="9">
        <v>3286073</v>
      </c>
      <c r="D17" s="9">
        <v>3156451</v>
      </c>
      <c r="E17" s="9">
        <v>3140753</v>
      </c>
    </row>
    <row r="18" spans="1:5" ht="25.5" customHeight="1" x14ac:dyDescent="0.25">
      <c r="A18" s="1" t="s">
        <v>15</v>
      </c>
      <c r="B18" s="3" t="s">
        <v>36</v>
      </c>
      <c r="C18" s="9">
        <v>0</v>
      </c>
      <c r="D18" s="9">
        <v>0</v>
      </c>
      <c r="E18" s="9">
        <v>0</v>
      </c>
    </row>
    <row r="19" spans="1:5" ht="24.95" customHeight="1" x14ac:dyDescent="0.25">
      <c r="A19" s="4" t="s">
        <v>17</v>
      </c>
      <c r="B19" s="3"/>
      <c r="C19" s="12">
        <f>C17-C18</f>
        <v>3286073</v>
      </c>
      <c r="D19" s="12">
        <f t="shared" ref="D19:E19" si="1">D17-D18</f>
        <v>3156451</v>
      </c>
      <c r="E19" s="12">
        <f t="shared" si="1"/>
        <v>3140753</v>
      </c>
    </row>
    <row r="20" spans="1:5" ht="24.95" customHeight="1" thickBot="1" x14ac:dyDescent="0.3">
      <c r="A20" s="20" t="s">
        <v>16</v>
      </c>
      <c r="B20" s="21"/>
      <c r="C20" s="11">
        <f>C15-C19</f>
        <v>205008</v>
      </c>
      <c r="D20" s="11">
        <f t="shared" ref="D20:E20" si="2">D15-D19</f>
        <v>229668</v>
      </c>
      <c r="E20" s="11">
        <f t="shared" si="2"/>
        <v>246129</v>
      </c>
    </row>
    <row r="21" spans="1:5" ht="24.95" customHeight="1" thickTop="1" x14ac:dyDescent="0.25"/>
    <row r="22" spans="1:5" ht="24.95" customHeight="1" x14ac:dyDescent="0.25">
      <c r="A22" t="s">
        <v>18</v>
      </c>
    </row>
    <row r="23" spans="1:5" ht="24.95" customHeight="1" x14ac:dyDescent="0.25"/>
    <row r="24" spans="1:5" ht="16.5" customHeight="1" x14ac:dyDescent="0.25">
      <c r="A24" s="23" t="s">
        <v>1</v>
      </c>
      <c r="B24" s="24" t="s">
        <v>12</v>
      </c>
      <c r="C24" s="25" t="s">
        <v>19</v>
      </c>
      <c r="D24" s="25"/>
      <c r="E24" s="25"/>
    </row>
    <row r="25" spans="1:5" ht="14.25" customHeight="1" x14ac:dyDescent="0.25">
      <c r="A25" s="23"/>
      <c r="B25" s="24" t="s">
        <v>2</v>
      </c>
      <c r="C25" s="14">
        <v>2013</v>
      </c>
      <c r="D25" s="14">
        <v>2014</v>
      </c>
      <c r="E25" s="14">
        <v>2015</v>
      </c>
    </row>
    <row r="26" spans="1:5" ht="24.95" customHeight="1" x14ac:dyDescent="0.25">
      <c r="A26" s="26" t="s">
        <v>4</v>
      </c>
      <c r="B26" s="16"/>
      <c r="C26" s="1"/>
      <c r="D26" s="1"/>
      <c r="E26" s="1"/>
    </row>
    <row r="27" spans="1:5" ht="30.75" customHeight="1" x14ac:dyDescent="0.25">
      <c r="A27" s="8" t="s">
        <v>20</v>
      </c>
      <c r="B27" s="2" t="s">
        <v>21</v>
      </c>
      <c r="C27" s="9">
        <f>200339+114655+9616</f>
        <v>324610</v>
      </c>
      <c r="D27" s="9">
        <f>100000+90000+100000+220000</f>
        <v>510000</v>
      </c>
      <c r="E27" s="9">
        <f>220000+50000+100000</f>
        <v>370000</v>
      </c>
    </row>
    <row r="28" spans="1:5" ht="24.95" customHeight="1" x14ac:dyDescent="0.25">
      <c r="A28" s="1" t="s">
        <v>27</v>
      </c>
      <c r="B28" s="2" t="s">
        <v>22</v>
      </c>
      <c r="C28" s="9">
        <v>9616</v>
      </c>
      <c r="D28" s="9">
        <v>0</v>
      </c>
      <c r="E28" s="9">
        <v>0</v>
      </c>
    </row>
    <row r="29" spans="1:5" ht="30" customHeight="1" x14ac:dyDescent="0.25">
      <c r="A29" s="1" t="s">
        <v>23</v>
      </c>
      <c r="B29" s="3" t="s">
        <v>37</v>
      </c>
      <c r="C29" s="9">
        <v>0</v>
      </c>
      <c r="D29" s="9">
        <v>0</v>
      </c>
      <c r="E29" s="9">
        <v>0</v>
      </c>
    </row>
    <row r="30" spans="1:5" ht="24.95" customHeight="1" thickBot="1" x14ac:dyDescent="0.3">
      <c r="A30" s="4" t="s">
        <v>24</v>
      </c>
      <c r="B30" s="7"/>
      <c r="C30" s="11">
        <f>C27-C28-C29</f>
        <v>314994</v>
      </c>
      <c r="D30" s="11">
        <f t="shared" ref="D30:E30" si="3">D27-D28-D29</f>
        <v>510000</v>
      </c>
      <c r="E30" s="11">
        <f t="shared" si="3"/>
        <v>370000</v>
      </c>
    </row>
    <row r="31" spans="1:5" ht="24.95" customHeight="1" thickTop="1" x14ac:dyDescent="0.25">
      <c r="A31" s="5" t="s">
        <v>13</v>
      </c>
      <c r="B31" s="6"/>
      <c r="C31" s="10"/>
      <c r="D31" s="10"/>
      <c r="E31" s="10"/>
    </row>
    <row r="32" spans="1:5" ht="24.95" customHeight="1" x14ac:dyDescent="0.25">
      <c r="A32" s="1" t="s">
        <v>25</v>
      </c>
      <c r="B32" s="2" t="s">
        <v>10</v>
      </c>
      <c r="C32" s="9">
        <f>67710+134900</f>
        <v>202610</v>
      </c>
      <c r="D32" s="9">
        <f>72000+120000+40000</f>
        <v>232000</v>
      </c>
      <c r="E32" s="9">
        <f>80000+28000</f>
        <v>108000</v>
      </c>
    </row>
    <row r="33" spans="1:5" ht="24.95" customHeight="1" x14ac:dyDescent="0.25">
      <c r="A33" s="1" t="s">
        <v>26</v>
      </c>
      <c r="B33" s="2" t="s">
        <v>34</v>
      </c>
      <c r="C33" s="9">
        <v>0</v>
      </c>
      <c r="D33" s="9">
        <v>0</v>
      </c>
      <c r="E33" s="9">
        <v>0</v>
      </c>
    </row>
    <row r="34" spans="1:5" ht="28.5" customHeight="1" x14ac:dyDescent="0.25">
      <c r="A34" s="1" t="s">
        <v>28</v>
      </c>
      <c r="B34" s="3" t="s">
        <v>35</v>
      </c>
      <c r="C34" s="9">
        <v>0</v>
      </c>
      <c r="D34" s="9">
        <v>0</v>
      </c>
      <c r="E34" s="9">
        <v>0</v>
      </c>
    </row>
    <row r="35" spans="1:5" ht="28.5" customHeight="1" x14ac:dyDescent="0.25">
      <c r="A35" s="8" t="s">
        <v>42</v>
      </c>
      <c r="B35" s="3" t="s">
        <v>43</v>
      </c>
      <c r="C35" s="9">
        <v>43000</v>
      </c>
      <c r="D35" s="9"/>
      <c r="E35" s="9"/>
    </row>
    <row r="36" spans="1:5" ht="24.95" customHeight="1" x14ac:dyDescent="0.25">
      <c r="A36" s="4" t="s">
        <v>29</v>
      </c>
      <c r="B36" s="1"/>
      <c r="C36" s="12">
        <f>C32-C35</f>
        <v>159610</v>
      </c>
      <c r="D36" s="12">
        <f>D32-D33-D34</f>
        <v>232000</v>
      </c>
      <c r="E36" s="12">
        <f>E32-E33-E34</f>
        <v>108000</v>
      </c>
    </row>
    <row r="37" spans="1:5" ht="24.95" customHeight="1" thickBot="1" x14ac:dyDescent="0.3">
      <c r="A37" s="20" t="s">
        <v>30</v>
      </c>
      <c r="B37" s="21"/>
      <c r="C37" s="11">
        <f>C30-C36</f>
        <v>155384</v>
      </c>
      <c r="D37" s="11">
        <f>D30-D36</f>
        <v>278000</v>
      </c>
      <c r="E37" s="11">
        <f>E30-E36</f>
        <v>262000</v>
      </c>
    </row>
    <row r="38" spans="1:5" ht="15.75" thickTop="1" x14ac:dyDescent="0.25"/>
    <row r="40" spans="1:5" x14ac:dyDescent="0.25">
      <c r="A40" s="19" t="s">
        <v>31</v>
      </c>
      <c r="B40" s="19"/>
      <c r="C40" s="14">
        <v>2013</v>
      </c>
      <c r="D40" s="14">
        <v>2014</v>
      </c>
      <c r="E40" s="14">
        <v>2015</v>
      </c>
    </row>
    <row r="41" spans="1:5" ht="25.5" customHeight="1" x14ac:dyDescent="0.25">
      <c r="A41" s="15" t="s">
        <v>32</v>
      </c>
      <c r="B41" s="16"/>
      <c r="C41" s="12">
        <f>C20+C37</f>
        <v>360392</v>
      </c>
      <c r="D41" s="12">
        <f>D20+D37</f>
        <v>507668</v>
      </c>
      <c r="E41" s="12">
        <f>E20+E37</f>
        <v>508129</v>
      </c>
    </row>
    <row r="42" spans="1:5" ht="21" customHeight="1" x14ac:dyDescent="0.25">
      <c r="A42" s="15" t="s">
        <v>41</v>
      </c>
      <c r="B42" s="16"/>
      <c r="C42" s="12">
        <v>360299.18</v>
      </c>
      <c r="D42" s="12">
        <v>507179</v>
      </c>
      <c r="E42" s="12">
        <v>507179</v>
      </c>
    </row>
    <row r="43" spans="1:5" ht="18.75" customHeight="1" thickBot="1" x14ac:dyDescent="0.3">
      <c r="A43" s="15" t="s">
        <v>33</v>
      </c>
      <c r="B43" s="16"/>
      <c r="C43" s="11">
        <f>C41-C42</f>
        <v>92.820000000006985</v>
      </c>
      <c r="D43" s="11">
        <f t="shared" ref="D43:E43" si="4">D41-D42</f>
        <v>489</v>
      </c>
      <c r="E43" s="11">
        <f t="shared" si="4"/>
        <v>950</v>
      </c>
    </row>
    <row r="44" spans="1:5" ht="15.75" thickTop="1" x14ac:dyDescent="0.25"/>
    <row r="46" spans="1:5" x14ac:dyDescent="0.25">
      <c r="A46" t="s">
        <v>45</v>
      </c>
    </row>
    <row r="47" spans="1:5" x14ac:dyDescent="0.25">
      <c r="C47" t="s">
        <v>39</v>
      </c>
    </row>
    <row r="49" spans="3:4" x14ac:dyDescent="0.25">
      <c r="C49" s="13"/>
      <c r="D49" s="13"/>
    </row>
  </sheetData>
  <mergeCells count="17">
    <mergeCell ref="A3:E3"/>
    <mergeCell ref="A24:A25"/>
    <mergeCell ref="B24:B25"/>
    <mergeCell ref="C24:E24"/>
    <mergeCell ref="A26:B26"/>
    <mergeCell ref="C8:E8"/>
    <mergeCell ref="A8:A9"/>
    <mergeCell ref="B8:B9"/>
    <mergeCell ref="A10:B10"/>
    <mergeCell ref="A41:B41"/>
    <mergeCell ref="A42:B42"/>
    <mergeCell ref="A43:B43"/>
    <mergeCell ref="A15:B15"/>
    <mergeCell ref="A16:B16"/>
    <mergeCell ref="A40:B40"/>
    <mergeCell ref="A20:B20"/>
    <mergeCell ref="A37:B37"/>
  </mergeCells>
  <pageMargins left="0.98425196850393704" right="0.98425196850393704" top="0.98425196850393704" bottom="0.98425196850393704" header="0.51181102362204722" footer="0.51181102362204722"/>
  <pageSetup paperSize="9" scale="73" orientation="portrait" verticalDpi="0" r:id="rId1"/>
  <rowBreaks count="1" manualBreakCount="1">
    <brk id="38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RAGI01</dc:creator>
  <cp:lastModifiedBy>RAGI01</cp:lastModifiedBy>
  <cp:lastPrinted>2013-07-09T10:48:25Z</cp:lastPrinted>
  <dcterms:created xsi:type="dcterms:W3CDTF">2013-07-01T09:05:16Z</dcterms:created>
  <dcterms:modified xsi:type="dcterms:W3CDTF">2013-09-12T16:12:30Z</dcterms:modified>
</cp:coreProperties>
</file>