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NELLA 2019\DOTAZIONE O. E FABBISOGNO\FABBISOGNO 2021-2023\Atti per la Commissione\DELIBERA G.M. 51-2021 E ALLEGATI\"/>
    </mc:Choice>
  </mc:AlternateContent>
  <bookViews>
    <workbookView xWindow="0" yWindow="0" windowWidth="20730" windowHeight="117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E15" i="1" l="1"/>
  <c r="D26" i="1" l="1"/>
  <c r="E8" i="1"/>
  <c r="E19" i="1"/>
  <c r="E20" i="1"/>
  <c r="E21" i="1"/>
  <c r="E13" i="1"/>
  <c r="E10" i="1"/>
  <c r="E17" i="1"/>
  <c r="E12" i="1"/>
  <c r="E14" i="1"/>
  <c r="E9" i="1"/>
  <c r="E18" i="1"/>
  <c r="E22" i="1"/>
  <c r="Q26" i="1"/>
  <c r="E26" i="1" l="1"/>
</calcChain>
</file>

<file path=xl/sharedStrings.xml><?xml version="1.0" encoding="utf-8"?>
<sst xmlns="http://schemas.openxmlformats.org/spreadsheetml/2006/main" count="101" uniqueCount="36">
  <si>
    <t>C</t>
  </si>
  <si>
    <t>D</t>
  </si>
  <si>
    <t>CAT.</t>
  </si>
  <si>
    <t>modalità di assunzione</t>
  </si>
  <si>
    <t>TEMPO PIENO</t>
  </si>
  <si>
    <t>totale</t>
  </si>
  <si>
    <t>progressione verticale</t>
  </si>
  <si>
    <t>AGENTI POLIZIA MUNICIPALE</t>
  </si>
  <si>
    <t xml:space="preserve">ISTRUTTORE </t>
  </si>
  <si>
    <t>COSTO</t>
  </si>
  <si>
    <t>PROFILO</t>
  </si>
  <si>
    <t>TIPO</t>
  </si>
  <si>
    <t>N.</t>
  </si>
  <si>
    <t xml:space="preserve"> concorso pubblico</t>
  </si>
  <si>
    <t>DIR</t>
  </si>
  <si>
    <t>DIRIGENTE                  amm.vo contabile</t>
  </si>
  <si>
    <t>tempo parziale 24 ore</t>
  </si>
  <si>
    <t>ASSISTENTE SOCIALE</t>
  </si>
  <si>
    <t>ISTRUTTORE  DIR.</t>
  </si>
  <si>
    <t>SPECIALISTA amm.vo contabile</t>
  </si>
  <si>
    <t>SPECIALISTA tecnico</t>
  </si>
  <si>
    <t>EDUCATRICE ASILI NIDO</t>
  </si>
  <si>
    <t>mobilità</t>
  </si>
  <si>
    <t>COSTO            tab iniziale x 13</t>
  </si>
  <si>
    <t>specialista informatico</t>
  </si>
  <si>
    <t>specialista avvocato</t>
  </si>
  <si>
    <t>specialista bb.cc.</t>
  </si>
  <si>
    <t>B</t>
  </si>
  <si>
    <t>ESECUTORE</t>
  </si>
  <si>
    <t>ISTRUTTORE TECNICO GEOMETRA</t>
  </si>
  <si>
    <t>DIRIGENTE                  TECNICO</t>
  </si>
  <si>
    <t xml:space="preserve"> </t>
  </si>
  <si>
    <t>PROGRAMMAZIONE TRIENNALE DEL FABBISOGNO DEL PERSONALE 2021/2023</t>
  </si>
  <si>
    <t>DIRIGENTE                  TECNICO*</t>
  </si>
  <si>
    <t>* Il posto di dirigente tecnico si renderà vacante dall'1/11/2021 ed è attualmente ricoperto con un incarico a termine</t>
  </si>
  <si>
    <t>ALL.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</si>
</sst>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"/>
  <sheetViews>
    <sheetView tabSelected="1" topLeftCell="H1" workbookViewId="0">
      <selection activeCell="P1" sqref="P1:R2"/>
    </sheetView>
  </sheetViews>
  <sheetFormatPr defaultRowHeight="11.25" x14ac:dyDescent="0.25"/>
  <cols>
    <col min="1" max="1" width="10.140625" style="1" customWidth="1"/>
    <col min="2" max="2" width="13.42578125" style="1" customWidth="1"/>
    <col min="3" max="4" width="9.140625" style="1"/>
    <col min="5" max="5" width="10.140625" style="1" bestFit="1" customWidth="1"/>
    <col min="6" max="6" width="13.7109375" style="1" customWidth="1"/>
    <col min="7" max="7" width="10.140625" style="1" customWidth="1"/>
    <col min="8" max="8" width="13.42578125" style="1" customWidth="1"/>
    <col min="9" max="10" width="9.140625" style="1"/>
    <col min="11" max="12" width="10.140625" style="1" bestFit="1" customWidth="1"/>
    <col min="13" max="16" width="9.140625" style="1"/>
    <col min="17" max="17" width="10.140625" style="1" bestFit="1" customWidth="1"/>
    <col min="18" max="18" width="11.5703125" style="1" customWidth="1"/>
    <col min="19" max="16384" width="9.140625" style="1"/>
  </cols>
  <sheetData>
    <row r="1" spans="1:25" s="8" customFormat="1" x14ac:dyDescent="0.25">
      <c r="P1" s="35" t="s">
        <v>35</v>
      </c>
      <c r="Q1" s="35"/>
      <c r="R1" s="35"/>
    </row>
    <row r="2" spans="1:25" s="8" customFormat="1" x14ac:dyDescent="0.25">
      <c r="P2" s="36"/>
      <c r="Q2" s="36"/>
      <c r="R2" s="36"/>
    </row>
    <row r="3" spans="1:25" ht="32.25" customHeight="1" x14ac:dyDescent="0.25">
      <c r="A3" s="38" t="s">
        <v>32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</row>
    <row r="4" spans="1:25" s="8" customFormat="1" ht="33" customHeight="1" x14ac:dyDescent="0.25">
      <c r="A4" s="43">
        <v>2021</v>
      </c>
      <c r="B4" s="44"/>
      <c r="C4" s="44"/>
      <c r="D4" s="44"/>
      <c r="E4" s="44"/>
      <c r="F4" s="45"/>
      <c r="G4" s="41">
        <v>2022</v>
      </c>
      <c r="H4" s="41"/>
      <c r="I4" s="41"/>
      <c r="J4" s="41"/>
      <c r="K4" s="41"/>
      <c r="L4" s="41"/>
      <c r="M4" s="41">
        <v>2023</v>
      </c>
      <c r="N4" s="41"/>
      <c r="O4" s="41"/>
      <c r="P4" s="41"/>
      <c r="Q4" s="41"/>
      <c r="R4" s="41"/>
    </row>
    <row r="5" spans="1:25" ht="15" customHeight="1" x14ac:dyDescent="0.25">
      <c r="A5" s="42" t="s">
        <v>2</v>
      </c>
      <c r="B5" s="40" t="s">
        <v>10</v>
      </c>
      <c r="C5" s="39" t="s">
        <v>11</v>
      </c>
      <c r="D5" s="39" t="s">
        <v>12</v>
      </c>
      <c r="E5" s="40" t="s">
        <v>23</v>
      </c>
      <c r="F5" s="40" t="s">
        <v>3</v>
      </c>
      <c r="G5" s="39" t="s">
        <v>2</v>
      </c>
      <c r="H5" s="40" t="s">
        <v>10</v>
      </c>
      <c r="I5" s="39" t="s">
        <v>11</v>
      </c>
      <c r="J5" s="39" t="s">
        <v>12</v>
      </c>
      <c r="K5" s="40" t="s">
        <v>9</v>
      </c>
      <c r="L5" s="40" t="s">
        <v>3</v>
      </c>
      <c r="M5" s="39" t="s">
        <v>2</v>
      </c>
      <c r="N5" s="40" t="s">
        <v>10</v>
      </c>
      <c r="O5" s="39" t="s">
        <v>11</v>
      </c>
      <c r="P5" s="39" t="s">
        <v>12</v>
      </c>
      <c r="Q5" s="40" t="s">
        <v>9</v>
      </c>
      <c r="R5" s="40" t="s">
        <v>3</v>
      </c>
      <c r="S5" s="6"/>
      <c r="T5" s="6"/>
      <c r="U5" s="6"/>
      <c r="V5" s="6"/>
      <c r="W5" s="6"/>
      <c r="X5" s="6"/>
      <c r="Y5" s="6"/>
    </row>
    <row r="6" spans="1:25" x14ac:dyDescent="0.25">
      <c r="A6" s="42"/>
      <c r="B6" s="40"/>
      <c r="C6" s="39"/>
      <c r="D6" s="39"/>
      <c r="E6" s="40"/>
      <c r="F6" s="40"/>
      <c r="G6" s="39"/>
      <c r="H6" s="40"/>
      <c r="I6" s="39"/>
      <c r="J6" s="39"/>
      <c r="K6" s="40"/>
      <c r="L6" s="40"/>
      <c r="M6" s="39"/>
      <c r="N6" s="40"/>
      <c r="O6" s="39"/>
      <c r="P6" s="39"/>
      <c r="Q6" s="40"/>
      <c r="R6" s="40"/>
      <c r="S6" s="6"/>
      <c r="T6" s="6"/>
      <c r="U6" s="6"/>
      <c r="V6" s="6"/>
      <c r="W6" s="6"/>
      <c r="X6" s="6"/>
      <c r="Y6" s="6"/>
    </row>
    <row r="7" spans="1:25" x14ac:dyDescent="0.25">
      <c r="A7" s="42"/>
      <c r="B7" s="40"/>
      <c r="C7" s="39"/>
      <c r="D7" s="39"/>
      <c r="E7" s="40"/>
      <c r="F7" s="40"/>
      <c r="G7" s="39"/>
      <c r="H7" s="40"/>
      <c r="I7" s="39"/>
      <c r="J7" s="39"/>
      <c r="K7" s="40"/>
      <c r="L7" s="40"/>
      <c r="M7" s="39"/>
      <c r="N7" s="40"/>
      <c r="O7" s="39"/>
      <c r="P7" s="39"/>
      <c r="Q7" s="40"/>
      <c r="R7" s="40"/>
      <c r="S7" s="6"/>
      <c r="T7" s="6"/>
      <c r="U7" s="6"/>
      <c r="V7" s="6"/>
      <c r="W7" s="6"/>
      <c r="X7" s="6"/>
      <c r="Y7" s="6"/>
    </row>
    <row r="8" spans="1:25" s="8" customFormat="1" ht="28.5" customHeight="1" x14ac:dyDescent="0.25">
      <c r="A8" s="30" t="s">
        <v>27</v>
      </c>
      <c r="B8" s="22" t="s">
        <v>28</v>
      </c>
      <c r="C8" s="11" t="s">
        <v>4</v>
      </c>
      <c r="D8" s="21">
        <v>2</v>
      </c>
      <c r="E8" s="18">
        <f>((18034.07-17060.97)/12*13)*D8</f>
        <v>2108.38333333333</v>
      </c>
      <c r="F8" s="17" t="s">
        <v>6</v>
      </c>
      <c r="G8" s="30"/>
      <c r="H8" s="11"/>
      <c r="I8" s="11"/>
      <c r="J8" s="12"/>
      <c r="K8" s="18"/>
      <c r="L8" s="11"/>
      <c r="M8" s="21"/>
      <c r="N8" s="22"/>
      <c r="O8" s="21"/>
      <c r="P8" s="21"/>
      <c r="Q8" s="22"/>
      <c r="R8" s="22"/>
      <c r="S8" s="6"/>
      <c r="T8" s="6"/>
      <c r="U8" s="6"/>
      <c r="V8" s="6"/>
      <c r="W8" s="6"/>
      <c r="X8" s="6"/>
      <c r="Y8" s="6"/>
    </row>
    <row r="9" spans="1:25" ht="25.5" x14ac:dyDescent="0.25">
      <c r="A9" s="30" t="s">
        <v>0</v>
      </c>
      <c r="B9" s="11" t="s">
        <v>8</v>
      </c>
      <c r="C9" s="11" t="s">
        <v>4</v>
      </c>
      <c r="D9" s="12">
        <v>5</v>
      </c>
      <c r="E9" s="18">
        <f>((20344.07-18034.07)/12*13)*D9</f>
        <v>12512.5</v>
      </c>
      <c r="F9" s="17" t="s">
        <v>6</v>
      </c>
      <c r="G9" s="30"/>
      <c r="H9" s="2"/>
      <c r="I9" s="2"/>
      <c r="J9" s="3"/>
      <c r="K9" s="7"/>
      <c r="L9" s="7"/>
      <c r="M9" s="3"/>
      <c r="N9" s="2"/>
      <c r="O9" s="2"/>
      <c r="P9" s="3"/>
      <c r="Q9" s="7"/>
      <c r="R9" s="5"/>
    </row>
    <row r="10" spans="1:25" s="8" customFormat="1" ht="25.5" x14ac:dyDescent="0.25">
      <c r="A10" s="30" t="s">
        <v>1</v>
      </c>
      <c r="B10" s="11" t="s">
        <v>18</v>
      </c>
      <c r="C10" s="11" t="s">
        <v>4</v>
      </c>
      <c r="D10" s="12">
        <v>2</v>
      </c>
      <c r="E10" s="18">
        <f>((22135.47-20344.07)/12*13)*D10</f>
        <v>3881.3666666666695</v>
      </c>
      <c r="F10" s="17" t="s">
        <v>6</v>
      </c>
      <c r="G10" s="30"/>
      <c r="H10" s="16"/>
      <c r="I10" s="16"/>
      <c r="J10" s="15"/>
      <c r="K10" s="7"/>
      <c r="L10" s="7"/>
      <c r="M10" s="15"/>
      <c r="N10" s="16"/>
      <c r="O10" s="16"/>
      <c r="P10" s="15"/>
      <c r="Q10" s="7"/>
      <c r="R10" s="5"/>
    </row>
    <row r="11" spans="1:25" s="8" customFormat="1" ht="18.75" x14ac:dyDescent="0.25">
      <c r="A11" s="30"/>
      <c r="B11" s="11"/>
      <c r="C11" s="11"/>
      <c r="D11" s="12"/>
      <c r="E11" s="18"/>
      <c r="F11" s="17"/>
      <c r="G11" s="30"/>
      <c r="H11" s="25"/>
      <c r="I11" s="25"/>
      <c r="J11" s="24"/>
      <c r="K11" s="7"/>
      <c r="L11" s="7"/>
      <c r="M11" s="24"/>
      <c r="N11" s="25"/>
      <c r="O11" s="25"/>
      <c r="P11" s="24"/>
      <c r="Q11" s="7"/>
      <c r="R11" s="5"/>
    </row>
    <row r="12" spans="1:25" ht="38.25" x14ac:dyDescent="0.25">
      <c r="A12" s="31" t="s">
        <v>0</v>
      </c>
      <c r="B12" s="26" t="s">
        <v>7</v>
      </c>
      <c r="C12" s="27" t="s">
        <v>16</v>
      </c>
      <c r="D12" s="28">
        <v>8</v>
      </c>
      <c r="E12" s="29">
        <f>((20344.07/12*13)*0.6667)*D12</f>
        <v>117549.39273133331</v>
      </c>
      <c r="F12" s="26" t="s">
        <v>13</v>
      </c>
      <c r="G12" s="30"/>
      <c r="H12" s="3"/>
      <c r="I12" s="3"/>
      <c r="J12" s="3"/>
      <c r="K12" s="7"/>
      <c r="L12" s="7"/>
      <c r="M12" s="3"/>
      <c r="N12" s="3"/>
      <c r="O12" s="3"/>
      <c r="P12" s="3"/>
      <c r="Q12" s="5"/>
      <c r="R12" s="5"/>
    </row>
    <row r="13" spans="1:25" s="8" customFormat="1" ht="25.5" x14ac:dyDescent="0.25">
      <c r="A13" s="31" t="s">
        <v>0</v>
      </c>
      <c r="B13" s="26" t="s">
        <v>21</v>
      </c>
      <c r="C13" s="26" t="s">
        <v>4</v>
      </c>
      <c r="D13" s="28">
        <v>1</v>
      </c>
      <c r="E13" s="29">
        <f>((20344.07/12*13)*D13)</f>
        <v>22039.409166666665</v>
      </c>
      <c r="F13" s="26" t="s">
        <v>22</v>
      </c>
      <c r="G13" s="30"/>
      <c r="H13" s="19"/>
      <c r="I13" s="19"/>
      <c r="J13" s="19"/>
      <c r="K13" s="7"/>
      <c r="L13" s="7"/>
      <c r="M13" s="19"/>
      <c r="N13" s="19"/>
      <c r="O13" s="19"/>
      <c r="P13" s="19"/>
      <c r="Q13" s="5"/>
      <c r="R13" s="5"/>
    </row>
    <row r="14" spans="1:25" s="8" customFormat="1" ht="25.5" x14ac:dyDescent="0.25">
      <c r="A14" s="31" t="s">
        <v>0</v>
      </c>
      <c r="B14" s="26" t="s">
        <v>8</v>
      </c>
      <c r="C14" s="26" t="s">
        <v>4</v>
      </c>
      <c r="D14" s="28">
        <v>2</v>
      </c>
      <c r="E14" s="29">
        <f>((20344.07/12*13)*D14)</f>
        <v>44078.818333333329</v>
      </c>
      <c r="F14" s="26" t="s">
        <v>13</v>
      </c>
      <c r="G14" s="30"/>
      <c r="H14" s="9"/>
      <c r="I14" s="9"/>
      <c r="J14" s="9"/>
      <c r="K14" s="7"/>
      <c r="L14" s="7"/>
      <c r="M14" s="9"/>
      <c r="N14" s="9"/>
      <c r="O14" s="9"/>
      <c r="P14" s="9"/>
      <c r="Q14" s="5"/>
      <c r="R14" s="5"/>
    </row>
    <row r="15" spans="1:25" s="8" customFormat="1" ht="38.25" x14ac:dyDescent="0.25">
      <c r="A15" s="30" t="s">
        <v>0</v>
      </c>
      <c r="B15" s="11" t="s">
        <v>29</v>
      </c>
      <c r="C15" s="11" t="s">
        <v>4</v>
      </c>
      <c r="D15" s="12">
        <v>2</v>
      </c>
      <c r="E15" s="18">
        <f>((20344.07/12*13)*D15)</f>
        <v>44078.818333333329</v>
      </c>
      <c r="F15" s="11" t="s">
        <v>13</v>
      </c>
      <c r="G15" s="30"/>
      <c r="H15" s="23"/>
      <c r="I15" s="23"/>
      <c r="J15" s="23"/>
      <c r="K15" s="7"/>
      <c r="L15" s="7"/>
      <c r="M15" s="23"/>
      <c r="N15" s="23"/>
      <c r="O15" s="23"/>
      <c r="P15" s="23"/>
      <c r="Q15" s="5"/>
      <c r="R15" s="5"/>
    </row>
    <row r="16" spans="1:25" s="8" customFormat="1" ht="18.75" x14ac:dyDescent="0.25">
      <c r="A16" s="30"/>
      <c r="B16" s="11"/>
      <c r="C16" s="11"/>
      <c r="D16" s="12"/>
      <c r="E16" s="18"/>
      <c r="F16" s="11"/>
      <c r="G16" s="30"/>
      <c r="H16" s="24"/>
      <c r="I16" s="24"/>
      <c r="J16" s="24"/>
      <c r="K16" s="7"/>
      <c r="L16" s="7"/>
      <c r="M16" s="24"/>
      <c r="N16" s="24"/>
      <c r="O16" s="24"/>
      <c r="P16" s="24"/>
      <c r="Q16" s="5"/>
      <c r="R16" s="5"/>
    </row>
    <row r="17" spans="1:18" s="8" customFormat="1" ht="25.5" x14ac:dyDescent="0.25">
      <c r="A17" s="30" t="s">
        <v>1</v>
      </c>
      <c r="B17" s="11" t="s">
        <v>17</v>
      </c>
      <c r="C17" s="11" t="s">
        <v>4</v>
      </c>
      <c r="D17" s="12">
        <v>1</v>
      </c>
      <c r="E17" s="18">
        <f>((22135.47/12*13)*D17)</f>
        <v>23980.092500000002</v>
      </c>
      <c r="F17" s="11" t="s">
        <v>13</v>
      </c>
      <c r="G17" s="32"/>
      <c r="H17" s="32"/>
      <c r="I17" s="32"/>
      <c r="J17" s="32"/>
      <c r="K17" s="32"/>
      <c r="M17" s="13"/>
      <c r="N17" s="13"/>
      <c r="O17" s="13"/>
      <c r="P17" s="13"/>
      <c r="Q17" s="5"/>
      <c r="R17" s="5"/>
    </row>
    <row r="18" spans="1:18" ht="38.25" x14ac:dyDescent="0.25">
      <c r="A18" s="30" t="s">
        <v>1</v>
      </c>
      <c r="B18" s="11" t="s">
        <v>19</v>
      </c>
      <c r="C18" s="11" t="s">
        <v>4</v>
      </c>
      <c r="D18" s="12">
        <v>5</v>
      </c>
      <c r="E18" s="18">
        <f>((22135.47/12*13)*D18)</f>
        <v>119900.46250000001</v>
      </c>
      <c r="F18" s="11" t="s">
        <v>13</v>
      </c>
      <c r="G18" s="30" t="s">
        <v>31</v>
      </c>
      <c r="H18" s="11" t="s">
        <v>31</v>
      </c>
      <c r="I18" s="11" t="s">
        <v>31</v>
      </c>
      <c r="J18" s="12" t="s">
        <v>31</v>
      </c>
      <c r="K18" s="18" t="s">
        <v>31</v>
      </c>
      <c r="L18" s="11" t="s">
        <v>31</v>
      </c>
      <c r="M18" s="3"/>
      <c r="N18" s="2"/>
      <c r="O18" s="2"/>
      <c r="P18" s="3"/>
      <c r="Q18" s="5"/>
      <c r="R18" s="5"/>
    </row>
    <row r="19" spans="1:18" s="8" customFormat="1" ht="25.5" x14ac:dyDescent="0.25">
      <c r="A19" s="30" t="s">
        <v>1</v>
      </c>
      <c r="B19" s="11" t="s">
        <v>25</v>
      </c>
      <c r="C19" s="11" t="s">
        <v>4</v>
      </c>
      <c r="D19" s="12">
        <v>1</v>
      </c>
      <c r="E19" s="18">
        <f t="shared" ref="E19" si="0">((22135.47/12*13)*D19)</f>
        <v>23980.092500000002</v>
      </c>
      <c r="F19" s="11" t="s">
        <v>13</v>
      </c>
      <c r="G19" s="30"/>
      <c r="H19" s="20"/>
      <c r="I19" s="20"/>
      <c r="J19" s="19"/>
      <c r="K19" s="7"/>
      <c r="L19" s="7"/>
      <c r="M19" s="19"/>
      <c r="N19" s="20"/>
      <c r="O19" s="20"/>
      <c r="P19" s="19"/>
      <c r="Q19" s="5"/>
      <c r="R19" s="5"/>
    </row>
    <row r="20" spans="1:18" s="8" customFormat="1" ht="25.5" x14ac:dyDescent="0.25">
      <c r="A20" s="30" t="s">
        <v>1</v>
      </c>
      <c r="B20" s="11" t="s">
        <v>24</v>
      </c>
      <c r="C20" s="11" t="s">
        <v>4</v>
      </c>
      <c r="D20" s="12">
        <v>1</v>
      </c>
      <c r="E20" s="18">
        <f>((22135.47/12*13)*D20)</f>
        <v>23980.092500000002</v>
      </c>
      <c r="F20" s="11" t="s">
        <v>13</v>
      </c>
      <c r="G20" s="32"/>
      <c r="H20" s="32"/>
      <c r="I20" s="32"/>
      <c r="J20" s="32"/>
      <c r="K20" s="32"/>
      <c r="L20" s="32"/>
      <c r="M20" s="19"/>
      <c r="N20" s="20"/>
      <c r="O20" s="20"/>
      <c r="P20" s="19"/>
      <c r="Q20" s="5"/>
      <c r="R20" s="5"/>
    </row>
    <row r="21" spans="1:18" s="8" customFormat="1" ht="25.5" x14ac:dyDescent="0.25">
      <c r="A21" s="30" t="s">
        <v>1</v>
      </c>
      <c r="B21" s="11" t="s">
        <v>26</v>
      </c>
      <c r="C21" s="11" t="s">
        <v>4</v>
      </c>
      <c r="D21" s="12">
        <v>1</v>
      </c>
      <c r="E21" s="18">
        <f>((22135.47/12*13)*D21)</f>
        <v>23980.092500000002</v>
      </c>
      <c r="F21" s="11" t="s">
        <v>13</v>
      </c>
      <c r="G21" s="32"/>
      <c r="H21" s="32"/>
      <c r="I21" s="32"/>
      <c r="J21" s="32"/>
      <c r="K21" s="32"/>
      <c r="L21" s="32"/>
      <c r="M21" s="19"/>
      <c r="N21" s="20"/>
      <c r="O21" s="20"/>
      <c r="P21" s="19"/>
      <c r="Q21" s="5"/>
      <c r="R21" s="5"/>
    </row>
    <row r="22" spans="1:18" ht="25.5" x14ac:dyDescent="0.25">
      <c r="A22" s="30" t="s">
        <v>1</v>
      </c>
      <c r="B22" s="11" t="s">
        <v>20</v>
      </c>
      <c r="C22" s="11" t="s">
        <v>4</v>
      </c>
      <c r="D22" s="12">
        <v>4</v>
      </c>
      <c r="E22" s="18">
        <f>((22135.47/12*13)*D22)</f>
        <v>95920.37000000001</v>
      </c>
      <c r="F22" s="11" t="s">
        <v>13</v>
      </c>
      <c r="G22" s="30" t="s">
        <v>31</v>
      </c>
      <c r="H22" s="11" t="s">
        <v>31</v>
      </c>
      <c r="I22" s="11" t="s">
        <v>31</v>
      </c>
      <c r="J22" s="12" t="s">
        <v>31</v>
      </c>
      <c r="K22" s="18" t="s">
        <v>31</v>
      </c>
      <c r="L22" s="11" t="s">
        <v>31</v>
      </c>
      <c r="M22" s="3"/>
      <c r="N22" s="2"/>
      <c r="O22" s="2"/>
      <c r="P22" s="3"/>
      <c r="Q22" s="5"/>
      <c r="R22" s="5"/>
    </row>
    <row r="23" spans="1:18" s="8" customFormat="1" ht="18.75" x14ac:dyDescent="0.25">
      <c r="A23" s="30"/>
      <c r="B23" s="11"/>
      <c r="C23" s="11"/>
      <c r="D23" s="12"/>
      <c r="E23" s="18"/>
      <c r="F23" s="11"/>
      <c r="G23" s="30"/>
      <c r="H23" s="11"/>
      <c r="I23" s="11"/>
      <c r="J23" s="12"/>
      <c r="K23" s="18"/>
      <c r="L23" s="11"/>
      <c r="M23" s="24"/>
      <c r="N23" s="25"/>
      <c r="O23" s="25"/>
      <c r="P23" s="24"/>
      <c r="Q23" s="5"/>
      <c r="R23" s="5"/>
    </row>
    <row r="24" spans="1:18" s="8" customFormat="1" ht="44.25" customHeight="1" x14ac:dyDescent="0.25">
      <c r="A24" s="30" t="s">
        <v>14</v>
      </c>
      <c r="B24" s="11" t="s">
        <v>15</v>
      </c>
      <c r="C24" s="11" t="s">
        <v>4</v>
      </c>
      <c r="D24" s="12">
        <v>1</v>
      </c>
      <c r="E24" s="18">
        <v>44935.93</v>
      </c>
      <c r="F24" s="11" t="s">
        <v>13</v>
      </c>
      <c r="G24" s="32"/>
      <c r="H24" s="32"/>
      <c r="I24" s="32"/>
      <c r="J24" s="32"/>
      <c r="K24" s="32"/>
      <c r="L24" s="32"/>
      <c r="M24" s="9"/>
      <c r="N24" s="10"/>
      <c r="O24" s="10"/>
      <c r="P24" s="9"/>
      <c r="Q24" s="5"/>
      <c r="R24" s="5"/>
    </row>
    <row r="25" spans="1:18" s="8" customFormat="1" ht="44.25" customHeight="1" x14ac:dyDescent="0.25">
      <c r="A25" s="30" t="s">
        <v>14</v>
      </c>
      <c r="B25" s="34" t="s">
        <v>33</v>
      </c>
      <c r="C25" s="11" t="s">
        <v>4</v>
      </c>
      <c r="D25" s="12">
        <v>1</v>
      </c>
      <c r="E25" s="18">
        <v>44935.93</v>
      </c>
      <c r="F25" s="11" t="s">
        <v>13</v>
      </c>
      <c r="G25" s="30" t="s">
        <v>14</v>
      </c>
      <c r="H25" s="11" t="s">
        <v>30</v>
      </c>
      <c r="I25" s="11" t="s">
        <v>4</v>
      </c>
      <c r="J25" s="12">
        <v>1</v>
      </c>
      <c r="K25" s="18">
        <v>44935.93</v>
      </c>
      <c r="L25" s="11" t="s">
        <v>13</v>
      </c>
      <c r="M25" s="32"/>
      <c r="N25" s="33"/>
      <c r="O25" s="33"/>
      <c r="P25" s="32"/>
      <c r="Q25" s="5"/>
      <c r="R25" s="5"/>
    </row>
    <row r="26" spans="1:18" ht="32.25" customHeight="1" x14ac:dyDescent="0.25">
      <c r="A26" s="3"/>
      <c r="B26" s="39" t="s">
        <v>5</v>
      </c>
      <c r="C26" s="39"/>
      <c r="D26" s="3">
        <f>SUM(D8:D24)</f>
        <v>36</v>
      </c>
      <c r="E26" s="7">
        <f>SUM(E8:E24)</f>
        <v>602925.82106466684</v>
      </c>
      <c r="F26" s="14"/>
      <c r="G26" s="3"/>
      <c r="H26" s="39" t="s">
        <v>5</v>
      </c>
      <c r="I26" s="39"/>
      <c r="J26" s="3">
        <v>1</v>
      </c>
      <c r="K26" s="18">
        <v>44935.93</v>
      </c>
      <c r="L26" s="7" t="s">
        <v>31</v>
      </c>
      <c r="M26" s="3"/>
      <c r="N26" s="39" t="s">
        <v>5</v>
      </c>
      <c r="O26" s="39"/>
      <c r="P26" s="3"/>
      <c r="Q26" s="7">
        <f>SUM(Q9:Q22)</f>
        <v>0</v>
      </c>
      <c r="R26" s="5"/>
    </row>
    <row r="27" spans="1:18" x14ac:dyDescent="0.25">
      <c r="L27" s="4"/>
    </row>
    <row r="28" spans="1:18" ht="15" x14ac:dyDescent="0.25">
      <c r="A28" s="37" t="s">
        <v>34</v>
      </c>
      <c r="B28" s="37"/>
      <c r="C28" s="37"/>
      <c r="D28" s="37"/>
      <c r="E28" s="37"/>
      <c r="F28" s="37"/>
      <c r="G28" s="37"/>
      <c r="H28" s="37"/>
      <c r="I28" s="37"/>
      <c r="J28" s="37"/>
    </row>
  </sheetData>
  <mergeCells count="27">
    <mergeCell ref="E5:E7"/>
    <mergeCell ref="I5:I7"/>
    <mergeCell ref="N26:O26"/>
    <mergeCell ref="B26:C26"/>
    <mergeCell ref="G5:G7"/>
    <mergeCell ref="H5:H7"/>
    <mergeCell ref="H26:I26"/>
    <mergeCell ref="J5:J7"/>
    <mergeCell ref="K5:K7"/>
    <mergeCell ref="L5:L7"/>
    <mergeCell ref="O5:O7"/>
    <mergeCell ref="P1:R2"/>
    <mergeCell ref="A28:J28"/>
    <mergeCell ref="A3:R3"/>
    <mergeCell ref="P5:P7"/>
    <mergeCell ref="Q5:Q7"/>
    <mergeCell ref="R5:R7"/>
    <mergeCell ref="G4:L4"/>
    <mergeCell ref="M4:R4"/>
    <mergeCell ref="A5:A7"/>
    <mergeCell ref="B5:B7"/>
    <mergeCell ref="F5:F7"/>
    <mergeCell ref="M5:M7"/>
    <mergeCell ref="N5:N7"/>
    <mergeCell ref="A4:F4"/>
    <mergeCell ref="C5:C7"/>
    <mergeCell ref="D5:D7"/>
  </mergeCells>
  <pageMargins left="0" right="0" top="0.74803149606299213" bottom="0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2021-01-20T11:55:09Z</cp:lastPrinted>
  <dcterms:created xsi:type="dcterms:W3CDTF">2019-03-07T10:49:17Z</dcterms:created>
  <dcterms:modified xsi:type="dcterms:W3CDTF">2021-12-29T11:02:47Z</dcterms:modified>
</cp:coreProperties>
</file>