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-PC7\Desktop\Ore integrative SPRAR ANNO 2018 -19\Anno 2021\ADULTI 2021\liquidazioni\"/>
    </mc:Choice>
  </mc:AlternateContent>
  <bookViews>
    <workbookView xWindow="0" yWindow="0" windowWidth="20490" windowHeight="7350"/>
  </bookViews>
  <sheets>
    <sheet name="cal costo da GIUGN AGOST 21" sheetId="1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8" i="13" l="1"/>
  <c r="O6" i="13"/>
  <c r="P6" i="13" s="1"/>
  <c r="O5" i="13"/>
  <c r="O8" i="13" s="1"/>
  <c r="N5" i="13"/>
  <c r="N8" i="13"/>
  <c r="M8" i="13"/>
  <c r="O4" i="13"/>
  <c r="N6" i="13"/>
  <c r="N4" i="13"/>
  <c r="M6" i="13"/>
  <c r="M5" i="13"/>
  <c r="M4" i="13"/>
  <c r="E6" i="13" l="1"/>
  <c r="G6" i="13" s="1"/>
  <c r="E5" i="13"/>
  <c r="G5" i="13" s="1"/>
  <c r="E4" i="13"/>
  <c r="F4" i="13" l="1"/>
  <c r="G4" i="13"/>
  <c r="P4" i="13" s="1"/>
  <c r="F5" i="13"/>
  <c r="F6" i="13"/>
  <c r="H6" i="13" s="1"/>
  <c r="I6" i="13" s="1"/>
  <c r="H4" i="13" l="1"/>
  <c r="I4" i="13" s="1"/>
  <c r="H5" i="13"/>
  <c r="I5" i="13" s="1"/>
  <c r="I8" i="13" l="1"/>
  <c r="P5" i="13"/>
</calcChain>
</file>

<file path=xl/sharedStrings.xml><?xml version="1.0" encoding="utf-8"?>
<sst xmlns="http://schemas.openxmlformats.org/spreadsheetml/2006/main" count="22" uniqueCount="22">
  <si>
    <t>NOMINATIVI</t>
  </si>
  <si>
    <t>C1</t>
  </si>
  <si>
    <t>D1</t>
  </si>
  <si>
    <t>CAT.</t>
  </si>
  <si>
    <t xml:space="preserve">costo orario </t>
  </si>
  <si>
    <t>TOTALE ONERI RIFLESSI 32,30%</t>
  </si>
  <si>
    <t>COSTO COMPRENSIVO DI ONERI RIFLESSI</t>
  </si>
  <si>
    <t>capitoli di Spesa</t>
  </si>
  <si>
    <r>
      <t xml:space="preserve">  </t>
    </r>
    <r>
      <rPr>
        <sz val="11"/>
        <color theme="1"/>
        <rFont val="Calibri"/>
        <family val="2"/>
        <scheme val="minor"/>
      </rPr>
      <t xml:space="preserve">Sprar        oneri </t>
    </r>
    <r>
      <rPr>
        <b/>
        <sz val="11"/>
        <color theme="1"/>
        <rFont val="Calibri"/>
        <family val="2"/>
        <scheme val="minor"/>
      </rPr>
      <t>257901</t>
    </r>
  </si>
  <si>
    <r>
      <t xml:space="preserve"> </t>
    </r>
    <r>
      <rPr>
        <sz val="11"/>
        <color theme="1"/>
        <rFont val="Calibri"/>
        <family val="2"/>
        <scheme val="minor"/>
      </rPr>
      <t>Sprar IRAP</t>
    </r>
    <r>
      <rPr>
        <b/>
        <sz val="11"/>
        <color theme="1"/>
        <rFont val="Calibri"/>
        <family val="2"/>
        <scheme val="minor"/>
      </rPr>
      <t xml:space="preserve"> 257902</t>
    </r>
  </si>
  <si>
    <r>
      <t xml:space="preserve"> </t>
    </r>
    <r>
      <rPr>
        <sz val="11"/>
        <color theme="1"/>
        <rFont val="Calibri"/>
        <family val="2"/>
        <scheme val="minor"/>
      </rPr>
      <t>Sprar               Tempo ind.</t>
    </r>
    <r>
      <rPr>
        <b/>
        <sz val="11"/>
        <color theme="1"/>
        <rFont val="Calibri"/>
        <family val="2"/>
        <scheme val="minor"/>
      </rPr>
      <t xml:space="preserve"> 257800</t>
    </r>
  </si>
  <si>
    <r>
      <rPr>
        <sz val="11"/>
        <color theme="1"/>
        <rFont val="Calibri"/>
        <family val="2"/>
        <scheme val="minor"/>
      </rPr>
      <t>Sprar               Tempo det.</t>
    </r>
    <r>
      <rPr>
        <b/>
        <sz val="11"/>
        <color theme="1"/>
        <rFont val="Calibri"/>
        <family val="2"/>
        <scheme val="minor"/>
      </rPr>
      <t xml:space="preserve">  -BRIGHINA             257900</t>
    </r>
  </si>
  <si>
    <t xml:space="preserve">BRANCIFORTI SERAFINA  </t>
  </si>
  <si>
    <t>B1</t>
  </si>
  <si>
    <t>PROGETTO SAI ADULTI  2021 - PROSPETTO LAVORO SUPPLEMENTARE  A TEMPO INDETERMINATO -                                                                                                                                                                                                       DAL 01 GIUGNO AL 31 AGOSTO 2021</t>
  </si>
  <si>
    <t xml:space="preserve">FEDERICO LETIZIA </t>
  </si>
  <si>
    <t xml:space="preserve">PRINCIPE FRANCESCO  </t>
  </si>
  <si>
    <t>COSTO - cap. 257800</t>
  </si>
  <si>
    <t xml:space="preserve">IRAP 8,50% - cap. 257902 </t>
  </si>
  <si>
    <t>CPDEL 23,80% - cap. 257901</t>
  </si>
  <si>
    <t xml:space="preserve">ore </t>
  </si>
  <si>
    <t>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</si>
</sst>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€&quot;_-;\-* #,##0.00\ &quot;€&quot;_-;_-* &quot;-&quot;??\ &quot;€&quot;_-;_-@_-"/>
    <numFmt numFmtId="164" formatCode="&quot;€&quot;\ #,##0.00"/>
    <numFmt numFmtId="165" formatCode="&quot;€&quot;\ #,##0.00;[Red]&quot;€&quot;\ #,##0.00"/>
    <numFmt numFmtId="166" formatCode="#,##0.00\ &quot;€&quot;;[Red]#,##0.00\ &quot;€&quot;"/>
    <numFmt numFmtId="167" formatCode="#,##0.00\ &quot;€&quot;"/>
  </numFmts>
  <fonts count="6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 val="singleAccounting"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 applyAlignment="1"/>
    <xf numFmtId="0" fontId="3" fillId="0" borderId="1" xfId="0" applyFont="1" applyBorder="1" applyAlignment="1">
      <alignment wrapText="1"/>
    </xf>
    <xf numFmtId="0" fontId="3" fillId="0" borderId="1" xfId="0" applyFont="1" applyFill="1" applyBorder="1" applyAlignment="1">
      <alignment wrapText="1"/>
    </xf>
    <xf numFmtId="0" fontId="2" fillId="0" borderId="1" xfId="0" applyNumberFormat="1" applyFont="1" applyBorder="1" applyAlignment="1"/>
    <xf numFmtId="0" fontId="2" fillId="0" borderId="1" xfId="0" applyNumberFormat="1" applyFont="1" applyBorder="1" applyAlignment="1">
      <alignment wrapText="1"/>
    </xf>
    <xf numFmtId="0" fontId="3" fillId="0" borderId="0" xfId="0" applyFont="1" applyFill="1" applyBorder="1" applyAlignment="1">
      <alignment wrapText="1"/>
    </xf>
    <xf numFmtId="164" fontId="3" fillId="0" borderId="1" xfId="0" applyNumberFormat="1" applyFont="1" applyFill="1" applyBorder="1" applyAlignment="1">
      <alignment wrapText="1"/>
    </xf>
    <xf numFmtId="0" fontId="3" fillId="0" borderId="0" xfId="0" applyFont="1"/>
    <xf numFmtId="0" fontId="2" fillId="0" borderId="1" xfId="0" applyNumberFormat="1" applyFont="1" applyBorder="1" applyAlignment="1">
      <alignment horizontal="center" wrapText="1"/>
    </xf>
    <xf numFmtId="0" fontId="2" fillId="0" borderId="2" xfId="0" applyNumberFormat="1" applyFont="1" applyFill="1" applyBorder="1" applyAlignment="1">
      <alignment wrapText="1"/>
    </xf>
    <xf numFmtId="0" fontId="3" fillId="0" borderId="1" xfId="0" applyFont="1" applyFill="1" applyBorder="1"/>
    <xf numFmtId="0" fontId="3" fillId="0" borderId="1" xfId="0" applyFont="1" applyBorder="1"/>
    <xf numFmtId="164" fontId="3" fillId="0" borderId="1" xfId="0" applyNumberFormat="1" applyFont="1" applyBorder="1"/>
    <xf numFmtId="2" fontId="3" fillId="0" borderId="1" xfId="0" applyNumberFormat="1" applyFont="1" applyFill="1" applyBorder="1"/>
    <xf numFmtId="165" fontId="4" fillId="0" borderId="1" xfId="0" applyNumberFormat="1" applyFont="1" applyFill="1" applyBorder="1"/>
    <xf numFmtId="0" fontId="3" fillId="0" borderId="0" xfId="0" applyFont="1" applyFill="1"/>
    <xf numFmtId="44" fontId="3" fillId="0" borderId="0" xfId="0" applyNumberFormat="1" applyFont="1" applyFill="1"/>
    <xf numFmtId="0" fontId="3" fillId="0" borderId="0" xfId="0" applyFont="1" applyFill="1" applyBorder="1"/>
    <xf numFmtId="164" fontId="3" fillId="0" borderId="0" xfId="0" applyNumberFormat="1" applyFont="1" applyFill="1" applyBorder="1"/>
    <xf numFmtId="165" fontId="4" fillId="0" borderId="0" xfId="0" applyNumberFormat="1" applyFont="1" applyFill="1" applyBorder="1"/>
    <xf numFmtId="0" fontId="5" fillId="0" borderId="1" xfId="0" applyFont="1" applyBorder="1" applyAlignment="1">
      <alignment horizontal="center" wrapText="1"/>
    </xf>
    <xf numFmtId="166" fontId="3" fillId="0" borderId="1" xfId="0" applyNumberFormat="1" applyFont="1" applyFill="1" applyBorder="1"/>
    <xf numFmtId="167" fontId="3" fillId="0" borderId="1" xfId="0" applyNumberFormat="1" applyFont="1" applyFill="1" applyBorder="1"/>
    <xf numFmtId="167" fontId="3" fillId="0" borderId="0" xfId="0" applyNumberFormat="1" applyFont="1" applyFill="1"/>
    <xf numFmtId="0" fontId="3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/>
    </xf>
    <xf numFmtId="164" fontId="3" fillId="0" borderId="0" xfId="0" applyNumberFormat="1" applyFont="1" applyFill="1" applyBorder="1" applyAlignment="1">
      <alignment wrapText="1"/>
    </xf>
    <xf numFmtId="167" fontId="3" fillId="0" borderId="0" xfId="0" applyNumberFormat="1" applyFont="1" applyFill="1" applyBorder="1"/>
    <xf numFmtId="164" fontId="2" fillId="0" borderId="0" xfId="0" applyNumberFormat="1" applyFont="1" applyFill="1" applyBorder="1"/>
    <xf numFmtId="164" fontId="2" fillId="0" borderId="0" xfId="0" applyNumberFormat="1" applyFont="1" applyFill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"/>
  <sheetViews>
    <sheetView tabSelected="1" zoomScaleNormal="100" workbookViewId="0">
      <selection activeCell="E9" sqref="E9"/>
    </sheetView>
  </sheetViews>
  <sheetFormatPr defaultRowHeight="18.75" x14ac:dyDescent="0.3"/>
  <cols>
    <col min="1" max="1" width="27.7109375" style="8" bestFit="1" customWidth="1"/>
    <col min="2" max="2" width="6.42578125" style="8" bestFit="1" customWidth="1"/>
    <col min="3" max="3" width="13.42578125" style="8" bestFit="1" customWidth="1"/>
    <col min="4" max="4" width="11.140625" style="8" bestFit="1" customWidth="1"/>
    <col min="5" max="5" width="14.85546875" style="8" bestFit="1" customWidth="1"/>
    <col min="6" max="6" width="15.85546875" style="8" customWidth="1"/>
    <col min="7" max="7" width="16.42578125" style="8" customWidth="1"/>
    <col min="8" max="8" width="17" style="8" customWidth="1"/>
    <col min="9" max="9" width="16.85546875" style="8" bestFit="1" customWidth="1"/>
    <col min="10" max="10" width="15.85546875" style="8" hidden="1" customWidth="1"/>
    <col min="11" max="11" width="0.28515625" style="8" hidden="1" customWidth="1"/>
    <col min="12" max="12" width="12.7109375" style="8" hidden="1" customWidth="1"/>
    <col min="13" max="13" width="14.85546875" style="8" hidden="1" customWidth="1"/>
    <col min="14" max="14" width="12.140625" style="8" hidden="1" customWidth="1"/>
    <col min="15" max="15" width="10.5703125" style="8" hidden="1" customWidth="1"/>
    <col min="16" max="16" width="14.85546875" style="8" hidden="1" customWidth="1"/>
    <col min="17" max="17" width="18.28515625" style="8" customWidth="1"/>
    <col min="18" max="18" width="9.140625" style="8"/>
    <col min="19" max="19" width="5.5703125" style="8" customWidth="1"/>
    <col min="20" max="20" width="15" style="8" customWidth="1"/>
    <col min="21" max="21" width="13.42578125" style="8" customWidth="1"/>
    <col min="22" max="22" width="12.5703125" style="8" customWidth="1"/>
    <col min="23" max="16384" width="9.140625" style="8"/>
  </cols>
  <sheetData>
    <row r="1" spans="1:22" ht="42.75" customHeight="1" x14ac:dyDescent="0.3">
      <c r="A1" s="26" t="s">
        <v>14</v>
      </c>
      <c r="B1" s="27"/>
      <c r="C1" s="27"/>
      <c r="D1" s="27"/>
      <c r="E1" s="27"/>
      <c r="F1" s="27"/>
      <c r="G1" s="27"/>
      <c r="H1" s="27"/>
      <c r="I1" s="27"/>
      <c r="J1" s="27"/>
      <c r="L1" s="28" t="s">
        <v>7</v>
      </c>
      <c r="M1" s="28"/>
      <c r="N1" s="28"/>
      <c r="O1" s="28"/>
    </row>
    <row r="2" spans="1:22" ht="75" x14ac:dyDescent="0.3">
      <c r="A2" s="1" t="s">
        <v>0</v>
      </c>
      <c r="B2" s="4" t="s">
        <v>3</v>
      </c>
      <c r="C2" s="5" t="s">
        <v>4</v>
      </c>
      <c r="D2" s="5" t="s">
        <v>20</v>
      </c>
      <c r="E2" s="5" t="s">
        <v>17</v>
      </c>
      <c r="F2" s="5" t="s">
        <v>18</v>
      </c>
      <c r="G2" s="5" t="s">
        <v>19</v>
      </c>
      <c r="H2" s="5" t="s">
        <v>5</v>
      </c>
      <c r="I2" s="9" t="s">
        <v>6</v>
      </c>
      <c r="J2" s="10"/>
      <c r="L2" s="21" t="s">
        <v>11</v>
      </c>
      <c r="M2" s="21" t="s">
        <v>10</v>
      </c>
      <c r="N2" s="21" t="s">
        <v>8</v>
      </c>
      <c r="O2" s="21" t="s">
        <v>9</v>
      </c>
    </row>
    <row r="3" spans="1:22" x14ac:dyDescent="0.3">
      <c r="A3" s="2"/>
      <c r="B3" s="2"/>
      <c r="C3" s="2"/>
      <c r="D3" s="11"/>
      <c r="E3" s="12"/>
      <c r="F3" s="12"/>
      <c r="G3" s="12"/>
      <c r="H3" s="12"/>
      <c r="I3" s="13"/>
      <c r="J3" s="12"/>
    </row>
    <row r="4" spans="1:22" s="16" customFormat="1" ht="21" x14ac:dyDescent="0.45">
      <c r="A4" s="2" t="s">
        <v>15</v>
      </c>
      <c r="B4" s="3" t="s">
        <v>2</v>
      </c>
      <c r="C4" s="7">
        <v>14.73</v>
      </c>
      <c r="D4" s="11">
        <v>71</v>
      </c>
      <c r="E4" s="23">
        <f>C4*D4</f>
        <v>1045.83</v>
      </c>
      <c r="F4" s="23">
        <f>E4/100*8.5</f>
        <v>88.89555</v>
      </c>
      <c r="G4" s="23">
        <f>E4/100*23.8</f>
        <v>248.90753999999998</v>
      </c>
      <c r="H4" s="23">
        <f>F4+G4</f>
        <v>337.80309</v>
      </c>
      <c r="I4" s="23">
        <f>E4+H4</f>
        <v>1383.6330899999998</v>
      </c>
      <c r="J4" s="15"/>
      <c r="L4" s="11"/>
      <c r="M4" s="23">
        <f>E4</f>
        <v>1045.83</v>
      </c>
      <c r="N4" s="14">
        <f>G4</f>
        <v>248.90753999999998</v>
      </c>
      <c r="O4" s="14">
        <f>F4</f>
        <v>88.89555</v>
      </c>
      <c r="P4" s="24">
        <f>SUM(M4:O4)</f>
        <v>1383.6330899999998</v>
      </c>
    </row>
    <row r="5" spans="1:22" s="16" customFormat="1" ht="39.75" x14ac:dyDescent="0.45">
      <c r="A5" s="3" t="s">
        <v>12</v>
      </c>
      <c r="B5" s="3" t="s">
        <v>1</v>
      </c>
      <c r="C5" s="7">
        <v>13.54</v>
      </c>
      <c r="D5" s="11">
        <v>78</v>
      </c>
      <c r="E5" s="23">
        <f t="shared" ref="E5:E6" si="0">C5*D5</f>
        <v>1056.1199999999999</v>
      </c>
      <c r="F5" s="23">
        <f t="shared" ref="F5:F6" si="1">E5/100*8.5</f>
        <v>89.770199999999988</v>
      </c>
      <c r="G5" s="23">
        <f t="shared" ref="G5:G6" si="2">E5/100*23.8</f>
        <v>251.35656</v>
      </c>
      <c r="H5" s="23">
        <f t="shared" ref="H5:H6" si="3">F5+G5</f>
        <v>341.12675999999999</v>
      </c>
      <c r="I5" s="23">
        <f t="shared" ref="I5:I6" si="4">E5+H5</f>
        <v>1397.24676</v>
      </c>
      <c r="J5" s="15"/>
      <c r="K5" s="17"/>
      <c r="L5" s="22"/>
      <c r="M5" s="23">
        <f>E5</f>
        <v>1056.1199999999999</v>
      </c>
      <c r="N5" s="14">
        <f>G5</f>
        <v>251.35656</v>
      </c>
      <c r="O5" s="14">
        <f>F5</f>
        <v>89.770199999999988</v>
      </c>
      <c r="P5" s="24">
        <f>SUM(M5:O5)</f>
        <v>1397.2467599999998</v>
      </c>
    </row>
    <row r="6" spans="1:22" s="16" customFormat="1" ht="21" x14ac:dyDescent="0.45">
      <c r="A6" s="3" t="s">
        <v>16</v>
      </c>
      <c r="B6" s="3" t="s">
        <v>13</v>
      </c>
      <c r="C6" s="7">
        <v>12</v>
      </c>
      <c r="D6" s="11">
        <v>39</v>
      </c>
      <c r="E6" s="23">
        <f t="shared" si="0"/>
        <v>468</v>
      </c>
      <c r="F6" s="23">
        <f t="shared" si="1"/>
        <v>39.78</v>
      </c>
      <c r="G6" s="23">
        <f t="shared" si="2"/>
        <v>111.384</v>
      </c>
      <c r="H6" s="23">
        <f t="shared" si="3"/>
        <v>151.16399999999999</v>
      </c>
      <c r="I6" s="23">
        <f t="shared" si="4"/>
        <v>619.16399999999999</v>
      </c>
      <c r="J6" s="20"/>
      <c r="K6" s="17"/>
      <c r="L6" s="22"/>
      <c r="M6" s="23">
        <f>E6</f>
        <v>468</v>
      </c>
      <c r="N6" s="14">
        <f>G6</f>
        <v>111.384</v>
      </c>
      <c r="O6" s="14">
        <f>F6</f>
        <v>39.78</v>
      </c>
      <c r="P6" s="24">
        <f>SUM(M6:O6)</f>
        <v>619.16399999999999</v>
      </c>
    </row>
    <row r="7" spans="1:22" s="16" customFormat="1" ht="21" x14ac:dyDescent="0.45">
      <c r="A7" s="6"/>
      <c r="B7" s="6"/>
      <c r="C7" s="29"/>
      <c r="D7" s="18"/>
      <c r="E7" s="30"/>
      <c r="F7" s="30"/>
      <c r="G7" s="30"/>
      <c r="H7" s="30"/>
      <c r="I7" s="30"/>
      <c r="J7" s="20"/>
      <c r="K7" s="17"/>
      <c r="L7" s="22"/>
      <c r="M7" s="23"/>
      <c r="N7" s="14"/>
      <c r="O7" s="14"/>
      <c r="P7" s="24"/>
    </row>
    <row r="8" spans="1:22" s="16" customFormat="1" ht="21" x14ac:dyDescent="0.45">
      <c r="A8" s="6"/>
      <c r="B8" s="6"/>
      <c r="C8" s="6"/>
      <c r="D8" s="18"/>
      <c r="E8" s="18"/>
      <c r="F8" s="18"/>
      <c r="G8" s="18"/>
      <c r="H8" s="31" t="s">
        <v>21</v>
      </c>
      <c r="I8" s="32">
        <f>SUM(I4:I6)</f>
        <v>3400.04385</v>
      </c>
      <c r="J8" s="20"/>
      <c r="L8" s="11"/>
      <c r="M8" s="22">
        <f>SUM(M4:M6)</f>
        <v>2569.9499999999998</v>
      </c>
      <c r="N8" s="14">
        <f>SUM(N4:N6)</f>
        <v>611.6481</v>
      </c>
      <c r="O8" s="14">
        <f>SUM(O4:O6)</f>
        <v>218.44575</v>
      </c>
      <c r="P8" s="24">
        <f>SUM(P4:P6)</f>
        <v>3400.0438499999991</v>
      </c>
    </row>
    <row r="9" spans="1:22" s="18" customFormat="1" ht="21" x14ac:dyDescent="0.45">
      <c r="A9" s="6"/>
      <c r="B9" s="6"/>
      <c r="C9" s="6"/>
      <c r="I9" s="19"/>
      <c r="J9" s="20"/>
      <c r="L9" s="11"/>
      <c r="M9" s="14"/>
      <c r="N9" s="11"/>
      <c r="O9" s="11"/>
      <c r="T9" s="16"/>
      <c r="V9" s="16"/>
    </row>
    <row r="12" spans="1:22" x14ac:dyDescent="0.3">
      <c r="A12" s="25"/>
      <c r="B12" s="25"/>
      <c r="C12" s="25"/>
    </row>
  </sheetData>
  <mergeCells count="2">
    <mergeCell ref="A1:J1"/>
    <mergeCell ref="L1:O1"/>
  </mergeCells>
  <pageMargins left="0.7" right="0.7" top="0.75" bottom="0.75" header="0.3" footer="0.3"/>
  <pageSetup paperSize="9" scale="46" orientation="landscape" horizontalDpi="0" verticalDpi="0" r:id="rId1"/>
  <headerFooter>
    <oddHeader xml:space="preserve">&amp;LALLEGATO "A"
</oddHeader>
  </headerFooter>
  <ignoredErrors>
    <ignoredError sqref="N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cal costo da GIUGN AGOST 21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Windows</dc:creator>
  <cp:lastModifiedBy>Dell-PC7</cp:lastModifiedBy>
  <cp:lastPrinted>2021-10-01T08:31:50Z</cp:lastPrinted>
  <dcterms:created xsi:type="dcterms:W3CDTF">2018-11-06T14:13:09Z</dcterms:created>
  <dcterms:modified xsi:type="dcterms:W3CDTF">2021-10-01T08:34:59Z</dcterms:modified>
</cp:coreProperties>
</file>