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nnas\Desktop\"/>
    </mc:Choice>
  </mc:AlternateContent>
  <bookViews>
    <workbookView xWindow="0" yWindow="0" windowWidth="23040" windowHeight="10056" firstSheet="2" activeTab="2"/>
  </bookViews>
  <sheets>
    <sheet name=" cal. costo " sheetId="7" r:id="rId1"/>
    <sheet name=" cal. costo  fed. plat." sheetId="8" r:id="rId2"/>
    <sheet name=" cal. costo  lav. supplementare" sheetId="15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15" l="1"/>
  <c r="J4" i="15" l="1"/>
  <c r="E4" i="15" l="1"/>
  <c r="F4" i="15" l="1"/>
  <c r="G4" i="15"/>
  <c r="H4" i="15" l="1"/>
  <c r="J5" i="15" l="1"/>
  <c r="J7" i="7" l="1"/>
  <c r="J6" i="7"/>
  <c r="J5" i="7"/>
  <c r="L21" i="7"/>
  <c r="E13" i="7" l="1"/>
  <c r="F13" i="7" s="1"/>
  <c r="E12" i="7"/>
  <c r="G12" i="7" s="1"/>
  <c r="G13" i="7" l="1"/>
  <c r="H13" i="7" s="1"/>
  <c r="I13" i="7" s="1"/>
  <c r="J13" i="7" s="1"/>
  <c r="F12" i="7"/>
  <c r="H12" i="7" s="1"/>
  <c r="I12" i="7" s="1"/>
  <c r="J12" i="7" s="1"/>
  <c r="F5" i="8"/>
  <c r="F4" i="8"/>
  <c r="J16" i="7" l="1"/>
  <c r="E5" i="8"/>
  <c r="E4" i="8"/>
  <c r="G4" i="8" s="1"/>
  <c r="G5" i="8" l="1"/>
  <c r="H4" i="8"/>
  <c r="I4" i="8" s="1"/>
  <c r="J4" i="8" s="1"/>
  <c r="H5" i="8"/>
  <c r="I5" i="8" s="1"/>
  <c r="J5" i="8" s="1"/>
  <c r="J8" i="8" l="1"/>
  <c r="E21" i="7"/>
  <c r="E5" i="7"/>
  <c r="F5" i="7" s="1"/>
  <c r="E6" i="7"/>
  <c r="F6" i="7" s="1"/>
  <c r="E7" i="7"/>
  <c r="F7" i="7" s="1"/>
  <c r="E4" i="7"/>
  <c r="F4" i="7" s="1"/>
  <c r="G4" i="7" l="1"/>
  <c r="H4" i="7" s="1"/>
  <c r="I4" i="7" s="1"/>
  <c r="J4" i="7" s="1"/>
  <c r="F21" i="7"/>
  <c r="G21" i="7" s="1"/>
  <c r="H21" i="7" s="1"/>
  <c r="G7" i="7"/>
  <c r="G6" i="7"/>
  <c r="G5" i="7"/>
  <c r="H7" i="7" l="1"/>
  <c r="I7" i="7" s="1"/>
  <c r="H6" i="7"/>
  <c r="I6" i="7" s="1"/>
  <c r="H5" i="7"/>
  <c r="I5" i="7" s="1"/>
  <c r="J8" i="7" l="1"/>
  <c r="B26" i="7" s="1"/>
  <c r="B13" i="8" l="1"/>
</calcChain>
</file>

<file path=xl/sharedStrings.xml><?xml version="1.0" encoding="utf-8"?>
<sst xmlns="http://schemas.openxmlformats.org/spreadsheetml/2006/main" count="83" uniqueCount="40">
  <si>
    <t>NOMINATIVI</t>
  </si>
  <si>
    <t>ore settimanali</t>
  </si>
  <si>
    <t>C1</t>
  </si>
  <si>
    <t>B1</t>
  </si>
  <si>
    <t>D1</t>
  </si>
  <si>
    <t>A1</t>
  </si>
  <si>
    <t>PERSONALE LPU</t>
  </si>
  <si>
    <t xml:space="preserve">Totale BRIGHINA DANIELA  </t>
  </si>
  <si>
    <t>CAT.</t>
  </si>
  <si>
    <t xml:space="preserve">CANNIZZO ANNA </t>
  </si>
  <si>
    <t xml:space="preserve">BRANCIFORTI SERAFINA  </t>
  </si>
  <si>
    <t xml:space="preserve">LA MONICA GRAZIA  </t>
  </si>
  <si>
    <t>sub -totale</t>
  </si>
  <si>
    <t xml:space="preserve">costo orario </t>
  </si>
  <si>
    <t xml:space="preserve"> PRINCIPE FRANCESCO </t>
  </si>
  <si>
    <t>IRAP 8,50%</t>
  </si>
  <si>
    <t>CPDEL 23,80%</t>
  </si>
  <si>
    <t>TOTALE ONERI RIFLESSI 32,30%</t>
  </si>
  <si>
    <t>COSTO COMPRENSIVO DI ONERI RIFLESSI</t>
  </si>
  <si>
    <t>ore settimanale</t>
  </si>
  <si>
    <t>COSTO settimanale</t>
  </si>
  <si>
    <t>COSTO settimanale COMPRENSIVO DI RITENUTA D'ACCONTO</t>
  </si>
  <si>
    <t>RITENUTA D'ACCONTO 20%</t>
  </si>
  <si>
    <t xml:space="preserve">TOTALE </t>
  </si>
  <si>
    <t>PROGETTO SPRAR 2020 - PROSPETTO LAVORO SUPPLEMENTARE  A TEMPO INDETERMINATO -                                                                                                                                                                                                       DAL 09 MARZO AL 28 GIUGNO 2020</t>
  </si>
  <si>
    <t>COSTO * 16 SETTIMANE</t>
  </si>
  <si>
    <t>PROGETTO SPRAR 2020 - PROSPETTO LAVORO SUPPLEMENTARE  A TEMPO INDETERMINATO -                                                                                                                                                                                                       DAL 06 APRILE AL 28 GIUGNO 2020</t>
  </si>
  <si>
    <t>FEDERICO LETIZIA</t>
  </si>
  <si>
    <t>PLATANIA SILVANA</t>
  </si>
  <si>
    <t>COSTO * 12 SETTIMANE</t>
  </si>
  <si>
    <t>TOTALE  costo personale</t>
  </si>
  <si>
    <t>capitoli di Spesa</t>
  </si>
  <si>
    <r>
      <rPr>
        <sz val="11"/>
        <color theme="1"/>
        <rFont val="Calibri"/>
        <family val="2"/>
        <scheme val="minor"/>
      </rPr>
      <t>Sprar               Tempo ind.</t>
    </r>
    <r>
      <rPr>
        <b/>
        <sz val="11"/>
        <color theme="1"/>
        <rFont val="Calibri"/>
        <family val="2"/>
        <scheme val="minor"/>
      </rPr>
      <t xml:space="preserve">                257800</t>
    </r>
  </si>
  <si>
    <r>
      <t xml:space="preserve"> </t>
    </r>
    <r>
      <rPr>
        <sz val="11"/>
        <color theme="1"/>
        <rFont val="Calibri"/>
        <family val="2"/>
        <scheme val="minor"/>
      </rPr>
      <t>Sprar               Tempo ind.</t>
    </r>
    <r>
      <rPr>
        <b/>
        <sz val="11"/>
        <color theme="1"/>
        <rFont val="Calibri"/>
        <family val="2"/>
        <scheme val="minor"/>
      </rPr>
      <t xml:space="preserve"> 257900</t>
    </r>
  </si>
  <si>
    <r>
      <t xml:space="preserve">  </t>
    </r>
    <r>
      <rPr>
        <sz val="11"/>
        <color theme="1"/>
        <rFont val="Calibri"/>
        <family val="2"/>
        <scheme val="minor"/>
      </rPr>
      <t xml:space="preserve">Sprar        oneri </t>
    </r>
    <r>
      <rPr>
        <b/>
        <sz val="11"/>
        <color theme="1"/>
        <rFont val="Calibri"/>
        <family val="2"/>
        <scheme val="minor"/>
      </rPr>
      <t>257901</t>
    </r>
  </si>
  <si>
    <r>
      <t xml:space="preserve"> </t>
    </r>
    <r>
      <rPr>
        <sz val="11"/>
        <color theme="1"/>
        <rFont val="Calibri"/>
        <family val="2"/>
        <scheme val="minor"/>
      </rPr>
      <t>Sprar IRAP</t>
    </r>
    <r>
      <rPr>
        <b/>
        <sz val="11"/>
        <color theme="1"/>
        <rFont val="Calibri"/>
        <family val="2"/>
        <scheme val="minor"/>
      </rPr>
      <t xml:space="preserve"> 257902</t>
    </r>
  </si>
  <si>
    <t>SPANO' ANNA</t>
  </si>
  <si>
    <t>TOTALE</t>
  </si>
  <si>
    <t xml:space="preserve">PROGETTO PON INCLUSIONE - PROSPETTO LAVORO SUPPLEMENTARE  PERSONALE A TEMPO INDETERMINATO -                                                                                                                                                                                                       DAL 20 LUGLIO AL 14 SETTEMBRE 2020 </t>
  </si>
  <si>
    <t>COSTO * 8 SETTIMANE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</si>
</sst>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164" formatCode="&quot;€&quot;\ #,##0.00"/>
    <numFmt numFmtId="165" formatCode="&quot;€&quot;\ #,##0.00;[Red]&quot;€&quot;\ #,##0.00"/>
    <numFmt numFmtId="166" formatCode="#,##0.00\ &quot;€&quot;;[Red]#,##0.00\ &quot;€&quot;"/>
    <numFmt numFmtId="167" formatCode="#,##0.00\ &quot;€&quot;"/>
  </numFmts>
  <fonts count="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 val="singleAccounting"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2" fillId="0" borderId="1" xfId="0" applyNumberFormat="1" applyFont="1" applyBorder="1" applyAlignment="1"/>
    <xf numFmtId="0" fontId="2" fillId="0" borderId="1" xfId="0" applyNumberFormat="1" applyFont="1" applyBorder="1" applyAlignment="1">
      <alignment wrapText="1"/>
    </xf>
    <xf numFmtId="0" fontId="3" fillId="0" borderId="0" xfId="0" applyFont="1" applyFill="1" applyBorder="1" applyAlignment="1">
      <alignment wrapText="1"/>
    </xf>
    <xf numFmtId="164" fontId="3" fillId="0" borderId="1" xfId="0" applyNumberFormat="1" applyFont="1" applyFill="1" applyBorder="1" applyAlignment="1">
      <alignment wrapText="1"/>
    </xf>
    <xf numFmtId="0" fontId="2" fillId="0" borderId="0" xfId="0" applyFont="1"/>
    <xf numFmtId="0" fontId="3" fillId="0" borderId="0" xfId="0" applyFont="1"/>
    <xf numFmtId="0" fontId="2" fillId="0" borderId="1" xfId="0" applyNumberFormat="1" applyFont="1" applyBorder="1" applyAlignment="1">
      <alignment horizontal="center" wrapText="1"/>
    </xf>
    <xf numFmtId="0" fontId="2" fillId="0" borderId="2" xfId="0" applyNumberFormat="1" applyFont="1" applyFill="1" applyBorder="1" applyAlignment="1">
      <alignment wrapText="1"/>
    </xf>
    <xf numFmtId="0" fontId="3" fillId="0" borderId="1" xfId="0" applyFont="1" applyFill="1" applyBorder="1"/>
    <xf numFmtId="0" fontId="3" fillId="0" borderId="1" xfId="0" applyFont="1" applyBorder="1"/>
    <xf numFmtId="164" fontId="3" fillId="0" borderId="1" xfId="0" applyNumberFormat="1" applyFont="1" applyBorder="1"/>
    <xf numFmtId="164" fontId="3" fillId="0" borderId="1" xfId="0" applyNumberFormat="1" applyFont="1" applyFill="1" applyBorder="1"/>
    <xf numFmtId="2" fontId="3" fillId="0" borderId="1" xfId="0" applyNumberFormat="1" applyFont="1" applyFill="1" applyBorder="1"/>
    <xf numFmtId="165" fontId="4" fillId="0" borderId="1" xfId="0" applyNumberFormat="1" applyFont="1" applyFill="1" applyBorder="1"/>
    <xf numFmtId="0" fontId="3" fillId="0" borderId="0" xfId="0" applyFont="1" applyFill="1"/>
    <xf numFmtId="44" fontId="3" fillId="0" borderId="0" xfId="0" applyNumberFormat="1" applyFont="1" applyFill="1"/>
    <xf numFmtId="0" fontId="3" fillId="0" borderId="0" xfId="0" applyFont="1" applyFill="1" applyBorder="1"/>
    <xf numFmtId="164" fontId="3" fillId="0" borderId="0" xfId="0" applyNumberFormat="1" applyFont="1" applyFill="1" applyBorder="1"/>
    <xf numFmtId="165" fontId="4" fillId="0" borderId="0" xfId="0" applyNumberFormat="1" applyFont="1" applyFill="1" applyBorder="1"/>
    <xf numFmtId="166" fontId="3" fillId="0" borderId="0" xfId="0" applyNumberFormat="1" applyFont="1" applyFill="1"/>
    <xf numFmtId="2" fontId="3" fillId="0" borderId="0" xfId="0" applyNumberFormat="1" applyFont="1" applyFill="1" applyBorder="1"/>
    <xf numFmtId="9" fontId="1" fillId="0" borderId="1" xfId="0" applyNumberFormat="1" applyFont="1" applyFill="1" applyBorder="1" applyAlignment="1">
      <alignment wrapText="1"/>
    </xf>
    <xf numFmtId="0" fontId="2" fillId="0" borderId="4" xfId="0" applyNumberFormat="1" applyFont="1" applyFill="1" applyBorder="1" applyAlignment="1">
      <alignment wrapText="1"/>
    </xf>
    <xf numFmtId="164" fontId="3" fillId="0" borderId="3" xfId="0" applyNumberFormat="1" applyFont="1" applyFill="1" applyBorder="1"/>
    <xf numFmtId="2" fontId="3" fillId="0" borderId="0" xfId="0" applyNumberFormat="1" applyFont="1" applyFill="1"/>
    <xf numFmtId="164" fontId="1" fillId="0" borderId="1" xfId="0" applyNumberFormat="1" applyFont="1" applyFill="1" applyBorder="1"/>
    <xf numFmtId="165" fontId="1" fillId="0" borderId="0" xfId="0" applyNumberFormat="1" applyFont="1" applyFill="1" applyBorder="1"/>
    <xf numFmtId="164" fontId="1" fillId="0" borderId="3" xfId="0" applyNumberFormat="1" applyFont="1" applyBorder="1"/>
    <xf numFmtId="165" fontId="1" fillId="0" borderId="0" xfId="0" applyNumberFormat="1" applyFont="1" applyBorder="1"/>
    <xf numFmtId="164" fontId="3" fillId="0" borderId="0" xfId="0" applyNumberFormat="1" applyFont="1"/>
    <xf numFmtId="44" fontId="3" fillId="0" borderId="0" xfId="0" applyNumberFormat="1" applyFont="1"/>
    <xf numFmtId="0" fontId="3" fillId="0" borderId="0" xfId="0" applyFont="1" applyAlignment="1">
      <alignment wrapText="1"/>
    </xf>
    <xf numFmtId="167" fontId="3" fillId="0" borderId="0" xfId="0" applyNumberFormat="1" applyFont="1"/>
    <xf numFmtId="0" fontId="5" fillId="0" borderId="1" xfId="0" applyFont="1" applyBorder="1" applyAlignment="1">
      <alignment horizontal="center" wrapText="1"/>
    </xf>
    <xf numFmtId="164" fontId="3" fillId="0" borderId="0" xfId="0" applyNumberFormat="1" applyFont="1" applyFill="1"/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166" fontId="2" fillId="0" borderId="0" xfId="0" applyNumberFormat="1" applyFont="1" applyAlignment="1"/>
    <xf numFmtId="0" fontId="0" fillId="0" borderId="0" xfId="0" applyAlignment="1"/>
    <xf numFmtId="0" fontId="1" fillId="0" borderId="1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topLeftCell="A16" zoomScaleNormal="100" workbookViewId="0">
      <selection activeCell="H26" sqref="H26"/>
    </sheetView>
  </sheetViews>
  <sheetFormatPr defaultColWidth="9.109375" defaultRowHeight="18" x14ac:dyDescent="0.35"/>
  <cols>
    <col min="1" max="1" width="28.33203125" style="9" customWidth="1"/>
    <col min="2" max="2" width="6.6640625" style="9" customWidth="1"/>
    <col min="3" max="3" width="10.5546875" style="9" customWidth="1"/>
    <col min="4" max="4" width="6.6640625" style="9" bestFit="1" customWidth="1"/>
    <col min="5" max="5" width="13.44140625" style="9" bestFit="1" customWidth="1"/>
    <col min="6" max="6" width="10.88671875" style="9" bestFit="1" customWidth="1"/>
    <col min="7" max="7" width="15.88671875" style="9" customWidth="1"/>
    <col min="8" max="8" width="14.6640625" style="9" bestFit="1" customWidth="1"/>
    <col min="9" max="9" width="17.33203125" style="9" bestFit="1" customWidth="1"/>
    <col min="10" max="10" width="15.88671875" style="9" bestFit="1" customWidth="1"/>
    <col min="11" max="11" width="12" style="9" bestFit="1" customWidth="1"/>
    <col min="12" max="12" width="14" style="9" customWidth="1"/>
    <col min="13" max="13" width="10.5546875" style="9" bestFit="1" customWidth="1"/>
    <col min="14" max="16384" width="9.109375" style="9"/>
  </cols>
  <sheetData>
    <row r="1" spans="1:15" ht="66" customHeight="1" x14ac:dyDescent="0.35">
      <c r="A1" s="39" t="s">
        <v>24</v>
      </c>
      <c r="B1" s="40"/>
      <c r="C1" s="40"/>
      <c r="D1" s="40"/>
      <c r="E1" s="40"/>
      <c r="F1" s="40"/>
      <c r="G1" s="40"/>
      <c r="H1" s="40"/>
      <c r="I1" s="40"/>
      <c r="J1" s="40"/>
      <c r="L1" s="43" t="s">
        <v>31</v>
      </c>
      <c r="M1" s="43"/>
      <c r="N1" s="43"/>
      <c r="O1" s="43"/>
    </row>
    <row r="2" spans="1:15" ht="93" customHeight="1" x14ac:dyDescent="0.35">
      <c r="A2" s="1" t="s">
        <v>0</v>
      </c>
      <c r="B2" s="4" t="s">
        <v>8</v>
      </c>
      <c r="C2" s="5" t="s">
        <v>13</v>
      </c>
      <c r="D2" s="5" t="s">
        <v>19</v>
      </c>
      <c r="E2" s="5" t="s">
        <v>20</v>
      </c>
      <c r="F2" s="5" t="s">
        <v>15</v>
      </c>
      <c r="G2" s="5" t="s">
        <v>16</v>
      </c>
      <c r="H2" s="5" t="s">
        <v>17</v>
      </c>
      <c r="I2" s="10" t="s">
        <v>18</v>
      </c>
      <c r="J2" s="11" t="s">
        <v>25</v>
      </c>
      <c r="L2" s="37" t="s">
        <v>32</v>
      </c>
      <c r="M2" s="37" t="s">
        <v>33</v>
      </c>
      <c r="N2" s="37" t="s">
        <v>34</v>
      </c>
      <c r="O2" s="37" t="s">
        <v>35</v>
      </c>
    </row>
    <row r="3" spans="1:15" ht="12" customHeight="1" x14ac:dyDescent="0.35">
      <c r="A3" s="2"/>
      <c r="B3" s="2"/>
      <c r="C3" s="2"/>
      <c r="D3" s="12"/>
      <c r="E3" s="13"/>
      <c r="F3" s="13"/>
      <c r="G3" s="13"/>
      <c r="H3" s="13"/>
      <c r="I3" s="14"/>
      <c r="J3" s="13"/>
    </row>
    <row r="4" spans="1:15" s="18" customFormat="1" ht="21.6" x14ac:dyDescent="0.65">
      <c r="A4" s="3" t="s">
        <v>9</v>
      </c>
      <c r="B4" s="3" t="s">
        <v>4</v>
      </c>
      <c r="C4" s="7">
        <v>14.73</v>
      </c>
      <c r="D4" s="12">
        <v>6</v>
      </c>
      <c r="E4" s="15">
        <f>C4*D4</f>
        <v>88.38</v>
      </c>
      <c r="F4" s="16">
        <f>E4/100*8.5</f>
        <v>7.5122999999999998</v>
      </c>
      <c r="G4" s="16">
        <f>E4/100*23.8</f>
        <v>21.03444</v>
      </c>
      <c r="H4" s="16">
        <f>F4+G4</f>
        <v>28.54674</v>
      </c>
      <c r="I4" s="15">
        <f>E4+H4</f>
        <v>116.92674</v>
      </c>
      <c r="J4" s="17">
        <f>I4*16</f>
        <v>1870.8278399999999</v>
      </c>
    </row>
    <row r="5" spans="1:15" s="18" customFormat="1" ht="21.6" x14ac:dyDescent="0.65">
      <c r="A5" s="3" t="s">
        <v>10</v>
      </c>
      <c r="B5" s="3" t="s">
        <v>2</v>
      </c>
      <c r="C5" s="7">
        <v>13.54</v>
      </c>
      <c r="D5" s="12">
        <v>6</v>
      </c>
      <c r="E5" s="15">
        <f t="shared" ref="E5:E7" si="0">C5*D5</f>
        <v>81.239999999999995</v>
      </c>
      <c r="F5" s="16">
        <f t="shared" ref="F5:F7" si="1">E5/100*8.5</f>
        <v>6.9053999999999993</v>
      </c>
      <c r="G5" s="16">
        <f t="shared" ref="G5:G7" si="2">E5/100*23.8</f>
        <v>19.33512</v>
      </c>
      <c r="H5" s="16">
        <f t="shared" ref="H5:H7" si="3">F5+G5</f>
        <v>26.24052</v>
      </c>
      <c r="I5" s="15">
        <f t="shared" ref="I5:I7" si="4">E5+H5</f>
        <v>107.48052</v>
      </c>
      <c r="J5" s="17">
        <f>I5*16</f>
        <v>1719.68832</v>
      </c>
      <c r="K5" s="19"/>
      <c r="L5" s="23"/>
    </row>
    <row r="6" spans="1:15" s="18" customFormat="1" ht="21.6" x14ac:dyDescent="0.65">
      <c r="A6" s="3" t="s">
        <v>11</v>
      </c>
      <c r="B6" s="3" t="s">
        <v>2</v>
      </c>
      <c r="C6" s="7">
        <v>13.54</v>
      </c>
      <c r="D6" s="12">
        <v>6</v>
      </c>
      <c r="E6" s="15">
        <f t="shared" si="0"/>
        <v>81.239999999999995</v>
      </c>
      <c r="F6" s="16">
        <f t="shared" si="1"/>
        <v>6.9053999999999993</v>
      </c>
      <c r="G6" s="16">
        <f t="shared" si="2"/>
        <v>19.33512</v>
      </c>
      <c r="H6" s="16">
        <f t="shared" si="3"/>
        <v>26.24052</v>
      </c>
      <c r="I6" s="15">
        <f t="shared" si="4"/>
        <v>107.48052</v>
      </c>
      <c r="J6" s="17">
        <f>I6*16</f>
        <v>1719.68832</v>
      </c>
    </row>
    <row r="7" spans="1:15" s="18" customFormat="1" ht="21.6" x14ac:dyDescent="0.65">
      <c r="A7" s="3" t="s">
        <v>14</v>
      </c>
      <c r="B7" s="3" t="s">
        <v>3</v>
      </c>
      <c r="C7" s="7">
        <v>12</v>
      </c>
      <c r="D7" s="12">
        <v>6</v>
      </c>
      <c r="E7" s="15">
        <f t="shared" si="0"/>
        <v>72</v>
      </c>
      <c r="F7" s="16">
        <f t="shared" si="1"/>
        <v>6.12</v>
      </c>
      <c r="G7" s="16">
        <f t="shared" si="2"/>
        <v>17.135999999999999</v>
      </c>
      <c r="H7" s="16">
        <f t="shared" si="3"/>
        <v>23.256</v>
      </c>
      <c r="I7" s="15">
        <f t="shared" si="4"/>
        <v>95.256</v>
      </c>
      <c r="J7" s="17">
        <f>I7*16</f>
        <v>1524.096</v>
      </c>
    </row>
    <row r="8" spans="1:15" s="18" customFormat="1" ht="21.6" x14ac:dyDescent="0.65">
      <c r="A8" s="6"/>
      <c r="B8" s="6"/>
      <c r="C8" s="6"/>
      <c r="D8" s="20"/>
      <c r="E8" s="20"/>
      <c r="F8" s="20"/>
      <c r="G8" s="20"/>
      <c r="H8" s="20"/>
      <c r="I8" s="21" t="s">
        <v>12</v>
      </c>
      <c r="J8" s="22">
        <f>SUM(J4:J7)</f>
        <v>6834.3004799999999</v>
      </c>
      <c r="M8" s="23"/>
    </row>
    <row r="9" spans="1:15" ht="66" customHeight="1" x14ac:dyDescent="0.35">
      <c r="A9" s="39" t="s">
        <v>26</v>
      </c>
      <c r="B9" s="40"/>
      <c r="C9" s="40"/>
      <c r="D9" s="40"/>
      <c r="E9" s="40"/>
      <c r="F9" s="40"/>
      <c r="G9" s="40"/>
      <c r="H9" s="40"/>
      <c r="I9" s="40"/>
      <c r="J9" s="40"/>
    </row>
    <row r="10" spans="1:15" ht="93" customHeight="1" x14ac:dyDescent="0.35">
      <c r="A10" s="1" t="s">
        <v>0</v>
      </c>
      <c r="B10" s="4" t="s">
        <v>8</v>
      </c>
      <c r="C10" s="5" t="s">
        <v>13</v>
      </c>
      <c r="D10" s="5" t="s">
        <v>19</v>
      </c>
      <c r="E10" s="5" t="s">
        <v>20</v>
      </c>
      <c r="F10" s="5" t="s">
        <v>15</v>
      </c>
      <c r="G10" s="5" t="s">
        <v>16</v>
      </c>
      <c r="H10" s="5" t="s">
        <v>17</v>
      </c>
      <c r="I10" s="10" t="s">
        <v>18</v>
      </c>
      <c r="J10" s="11" t="s">
        <v>29</v>
      </c>
    </row>
    <row r="11" spans="1:15" ht="12" customHeight="1" x14ac:dyDescent="0.35">
      <c r="A11" s="2"/>
      <c r="B11" s="2"/>
      <c r="C11" s="2"/>
      <c r="D11" s="12"/>
      <c r="E11" s="13"/>
      <c r="F11" s="13"/>
      <c r="G11" s="13"/>
      <c r="H11" s="13"/>
      <c r="I11" s="14"/>
      <c r="J11" s="13"/>
    </row>
    <row r="12" spans="1:15" s="18" customFormat="1" ht="21.6" x14ac:dyDescent="0.65">
      <c r="A12" s="3" t="s">
        <v>27</v>
      </c>
      <c r="B12" s="3" t="s">
        <v>4</v>
      </c>
      <c r="C12" s="7">
        <v>14.73</v>
      </c>
      <c r="D12" s="12">
        <v>6</v>
      </c>
      <c r="E12" s="15">
        <f>C12*D12</f>
        <v>88.38</v>
      </c>
      <c r="F12" s="16">
        <f>E12/100*8.5</f>
        <v>7.5122999999999998</v>
      </c>
      <c r="G12" s="16">
        <f>E12/100*23.8</f>
        <v>21.03444</v>
      </c>
      <c r="H12" s="16">
        <f>F12+G12</f>
        <v>28.54674</v>
      </c>
      <c r="I12" s="15">
        <f>E12+H12</f>
        <v>116.92674</v>
      </c>
      <c r="J12" s="17">
        <f>I12*12</f>
        <v>1403.1208799999999</v>
      </c>
    </row>
    <row r="13" spans="1:15" s="18" customFormat="1" ht="21.6" x14ac:dyDescent="0.65">
      <c r="A13" s="3" t="s">
        <v>28</v>
      </c>
      <c r="B13" s="3" t="s">
        <v>4</v>
      </c>
      <c r="C13" s="7">
        <v>14.73</v>
      </c>
      <c r="D13" s="12">
        <v>6</v>
      </c>
      <c r="E13" s="15">
        <f>C13*D13</f>
        <v>88.38</v>
      </c>
      <c r="F13" s="16">
        <f>E13/100*8.5</f>
        <v>7.5122999999999998</v>
      </c>
      <c r="G13" s="16">
        <f>E13/100*23.8</f>
        <v>21.03444</v>
      </c>
      <c r="H13" s="16">
        <f>F13+G13</f>
        <v>28.54674</v>
      </c>
      <c r="I13" s="15">
        <f>E13+H13</f>
        <v>116.92674</v>
      </c>
      <c r="J13" s="17">
        <f>I13*12</f>
        <v>1403.1208799999999</v>
      </c>
      <c r="K13" s="19"/>
      <c r="L13" s="23"/>
    </row>
    <row r="14" spans="1:15" s="18" customFormat="1" ht="21.6" x14ac:dyDescent="0.65">
      <c r="A14" s="3"/>
      <c r="B14" s="3"/>
      <c r="C14" s="7"/>
      <c r="D14" s="12"/>
      <c r="E14" s="15"/>
      <c r="F14" s="16"/>
      <c r="G14" s="16"/>
      <c r="H14" s="16"/>
      <c r="I14" s="15"/>
      <c r="J14" s="17"/>
    </row>
    <row r="15" spans="1:15" s="18" customFormat="1" ht="21.6" x14ac:dyDescent="0.65">
      <c r="A15" s="3"/>
      <c r="B15" s="3"/>
      <c r="C15" s="7"/>
      <c r="D15" s="12"/>
      <c r="E15" s="15"/>
      <c r="F15" s="16"/>
      <c r="G15" s="16"/>
      <c r="H15" s="16"/>
      <c r="I15" s="15"/>
      <c r="J15" s="17"/>
    </row>
    <row r="16" spans="1:15" s="18" customFormat="1" ht="21.6" x14ac:dyDescent="0.65">
      <c r="A16" s="6"/>
      <c r="B16" s="6"/>
      <c r="C16" s="6"/>
      <c r="D16" s="20"/>
      <c r="E16" s="20"/>
      <c r="F16" s="20"/>
      <c r="G16" s="20"/>
      <c r="H16" s="20"/>
      <c r="I16" s="21" t="s">
        <v>12</v>
      </c>
      <c r="J16" s="22">
        <f>SUM(J12:J15)</f>
        <v>2806.2417599999999</v>
      </c>
      <c r="M16" s="23"/>
    </row>
    <row r="17" spans="1:13" s="18" customFormat="1" ht="21.6" x14ac:dyDescent="0.65">
      <c r="A17" s="6"/>
      <c r="B17" s="6"/>
      <c r="C17" s="6"/>
      <c r="D17" s="20"/>
      <c r="E17" s="20"/>
      <c r="F17" s="20"/>
      <c r="G17" s="20"/>
      <c r="H17" s="20"/>
      <c r="I17" s="21"/>
      <c r="J17" s="22"/>
      <c r="M17" s="23"/>
    </row>
    <row r="18" spans="1:13" s="18" customFormat="1" ht="21.6" x14ac:dyDescent="0.65">
      <c r="A18" s="6"/>
      <c r="B18" s="6"/>
      <c r="C18" s="6"/>
      <c r="D18" s="20"/>
      <c r="E18" s="20"/>
      <c r="F18" s="20"/>
      <c r="G18" s="20"/>
      <c r="H18" s="20"/>
      <c r="I18" s="21"/>
      <c r="J18" s="22"/>
      <c r="M18" s="23"/>
    </row>
    <row r="19" spans="1:13" s="20" customFormat="1" ht="22.2" thickBot="1" x14ac:dyDescent="0.7">
      <c r="A19" s="6"/>
      <c r="B19" s="6"/>
      <c r="C19" s="6"/>
      <c r="I19" s="21"/>
      <c r="J19" s="22"/>
      <c r="M19" s="24"/>
    </row>
    <row r="20" spans="1:13" s="18" customFormat="1" ht="147.75" customHeight="1" x14ac:dyDescent="0.65">
      <c r="A20" s="3" t="s">
        <v>6</v>
      </c>
      <c r="B20" s="3" t="s">
        <v>8</v>
      </c>
      <c r="C20" s="3" t="s">
        <v>13</v>
      </c>
      <c r="D20" s="5" t="s">
        <v>1</v>
      </c>
      <c r="E20" s="5" t="s">
        <v>20</v>
      </c>
      <c r="F20" s="25" t="s">
        <v>22</v>
      </c>
      <c r="G20" s="5" t="s">
        <v>21</v>
      </c>
      <c r="H20" s="26" t="s">
        <v>25</v>
      </c>
      <c r="I20" s="27"/>
      <c r="J20" s="22"/>
      <c r="M20" s="28"/>
    </row>
    <row r="21" spans="1:13" s="18" customFormat="1" ht="39" customHeight="1" x14ac:dyDescent="0.35">
      <c r="A21" s="3" t="s">
        <v>7</v>
      </c>
      <c r="B21" s="3" t="s">
        <v>5</v>
      </c>
      <c r="C21" s="7">
        <v>7.73</v>
      </c>
      <c r="D21" s="12">
        <v>12</v>
      </c>
      <c r="E21" s="15">
        <f>C21*12</f>
        <v>92.76</v>
      </c>
      <c r="F21" s="15">
        <f>E21/80*20</f>
        <v>23.189999999999998</v>
      </c>
      <c r="G21" s="15">
        <f>E21+F21</f>
        <v>115.95</v>
      </c>
      <c r="H21" s="29">
        <f>G21*16</f>
        <v>1855.2</v>
      </c>
      <c r="I21" s="27"/>
      <c r="J21" s="30"/>
      <c r="L21" s="38">
        <f>H21</f>
        <v>1855.2</v>
      </c>
      <c r="M21" s="28"/>
    </row>
    <row r="22" spans="1:13" x14ac:dyDescent="0.35">
      <c r="A22" s="13"/>
      <c r="B22" s="13"/>
      <c r="C22" s="13"/>
      <c r="D22" s="13"/>
      <c r="E22" s="13"/>
      <c r="F22" s="13"/>
      <c r="G22" s="13"/>
      <c r="H22" s="13"/>
      <c r="I22" s="31"/>
      <c r="J22" s="32"/>
    </row>
    <row r="23" spans="1:13" x14ac:dyDescent="0.35">
      <c r="K23" s="33"/>
    </row>
    <row r="24" spans="1:13" x14ac:dyDescent="0.35">
      <c r="E24" s="36"/>
      <c r="I24" s="34"/>
      <c r="J24" s="34"/>
    </row>
    <row r="26" spans="1:13" x14ac:dyDescent="0.35">
      <c r="A26" s="8" t="s">
        <v>23</v>
      </c>
      <c r="B26" s="41">
        <f>J8+H21+J16</f>
        <v>11495.74224</v>
      </c>
      <c r="C26" s="42"/>
    </row>
    <row r="34" spans="1:3" x14ac:dyDescent="0.35">
      <c r="A34" s="35"/>
      <c r="B34" s="35"/>
      <c r="C34" s="35"/>
    </row>
  </sheetData>
  <mergeCells count="4">
    <mergeCell ref="A1:J1"/>
    <mergeCell ref="B26:C26"/>
    <mergeCell ref="A9:J9"/>
    <mergeCell ref="L1:O1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zoomScaleNormal="100" workbookViewId="0">
      <selection activeCell="L12" sqref="L12"/>
    </sheetView>
  </sheetViews>
  <sheetFormatPr defaultColWidth="9.109375" defaultRowHeight="18" x14ac:dyDescent="0.35"/>
  <cols>
    <col min="1" max="1" width="30.6640625" style="9" customWidth="1"/>
    <col min="2" max="2" width="6.6640625" style="9" customWidth="1"/>
    <col min="3" max="3" width="10.5546875" style="9" customWidth="1"/>
    <col min="4" max="4" width="6.6640625" style="9" bestFit="1" customWidth="1"/>
    <col min="5" max="5" width="13.44140625" style="9" bestFit="1" customWidth="1"/>
    <col min="6" max="6" width="10.88671875" style="9" bestFit="1" customWidth="1"/>
    <col min="7" max="7" width="15.88671875" style="9" customWidth="1"/>
    <col min="8" max="8" width="14.6640625" style="9" bestFit="1" customWidth="1"/>
    <col min="9" max="9" width="17.33203125" style="9" bestFit="1" customWidth="1"/>
    <col min="10" max="10" width="15.88671875" style="9" bestFit="1" customWidth="1"/>
    <col min="11" max="11" width="9.109375" style="9"/>
    <col min="12" max="12" width="12" style="9" bestFit="1" customWidth="1"/>
    <col min="13" max="13" width="12.88671875" style="9" customWidth="1"/>
    <col min="14" max="14" width="10.5546875" style="9" bestFit="1" customWidth="1"/>
    <col min="15" max="16384" width="9.109375" style="9"/>
  </cols>
  <sheetData>
    <row r="1" spans="1:14" ht="66" customHeight="1" x14ac:dyDescent="0.35">
      <c r="A1" s="39" t="s">
        <v>26</v>
      </c>
      <c r="B1" s="40"/>
      <c r="C1" s="40"/>
      <c r="D1" s="40"/>
      <c r="E1" s="40"/>
      <c r="F1" s="40"/>
      <c r="G1" s="40"/>
      <c r="H1" s="40"/>
      <c r="I1" s="40"/>
      <c r="J1" s="40"/>
    </row>
    <row r="2" spans="1:14" ht="93" customHeight="1" x14ac:dyDescent="0.35">
      <c r="A2" s="1" t="s">
        <v>0</v>
      </c>
      <c r="B2" s="4" t="s">
        <v>8</v>
      </c>
      <c r="C2" s="5" t="s">
        <v>13</v>
      </c>
      <c r="D2" s="5" t="s">
        <v>19</v>
      </c>
      <c r="E2" s="5" t="s">
        <v>20</v>
      </c>
      <c r="F2" s="5" t="s">
        <v>15</v>
      </c>
      <c r="G2" s="5" t="s">
        <v>16</v>
      </c>
      <c r="H2" s="5" t="s">
        <v>17</v>
      </c>
      <c r="I2" s="10" t="s">
        <v>18</v>
      </c>
      <c r="J2" s="11" t="s">
        <v>29</v>
      </c>
    </row>
    <row r="3" spans="1:14" ht="12" customHeight="1" x14ac:dyDescent="0.35">
      <c r="A3" s="2"/>
      <c r="B3" s="2"/>
      <c r="C3" s="2"/>
      <c r="D3" s="12"/>
      <c r="E3" s="13"/>
      <c r="F3" s="13"/>
      <c r="G3" s="13"/>
      <c r="H3" s="13"/>
      <c r="I3" s="14"/>
      <c r="J3" s="13"/>
    </row>
    <row r="4" spans="1:14" s="18" customFormat="1" ht="21.6" x14ac:dyDescent="0.65">
      <c r="A4" s="3" t="s">
        <v>27</v>
      </c>
      <c r="B4" s="3" t="s">
        <v>4</v>
      </c>
      <c r="C4" s="7">
        <v>14.73</v>
      </c>
      <c r="D4" s="12">
        <v>6</v>
      </c>
      <c r="E4" s="15">
        <f>C4*D4</f>
        <v>88.38</v>
      </c>
      <c r="F4" s="16">
        <f>E4/100*8.5</f>
        <v>7.5122999999999998</v>
      </c>
      <c r="G4" s="16">
        <f>E4/100*23.8</f>
        <v>21.03444</v>
      </c>
      <c r="H4" s="16">
        <f>F4+G4</f>
        <v>28.54674</v>
      </c>
      <c r="I4" s="15">
        <f>E4+H4</f>
        <v>116.92674</v>
      </c>
      <c r="J4" s="17">
        <f>I4*12</f>
        <v>1403.1208799999999</v>
      </c>
    </row>
    <row r="5" spans="1:14" s="18" customFormat="1" ht="21.6" x14ac:dyDescent="0.65">
      <c r="A5" s="3" t="s">
        <v>28</v>
      </c>
      <c r="B5" s="3" t="s">
        <v>4</v>
      </c>
      <c r="C5" s="7">
        <v>14.73</v>
      </c>
      <c r="D5" s="12">
        <v>6</v>
      </c>
      <c r="E5" s="15">
        <f>C5*D5</f>
        <v>88.38</v>
      </c>
      <c r="F5" s="16">
        <f>E5/100*8.5</f>
        <v>7.5122999999999998</v>
      </c>
      <c r="G5" s="16">
        <f>E5/100*23.8</f>
        <v>21.03444</v>
      </c>
      <c r="H5" s="16">
        <f>F5+G5</f>
        <v>28.54674</v>
      </c>
      <c r="I5" s="15">
        <f>E5+H5</f>
        <v>116.92674</v>
      </c>
      <c r="J5" s="17">
        <f>I5*12</f>
        <v>1403.1208799999999</v>
      </c>
      <c r="L5" s="19"/>
      <c r="M5" s="23"/>
    </row>
    <row r="6" spans="1:14" s="18" customFormat="1" ht="21.6" x14ac:dyDescent="0.65">
      <c r="A6" s="3"/>
      <c r="B6" s="3"/>
      <c r="C6" s="7"/>
      <c r="D6" s="12"/>
      <c r="E6" s="15"/>
      <c r="F6" s="16"/>
      <c r="G6" s="16"/>
      <c r="H6" s="16"/>
      <c r="I6" s="15"/>
      <c r="J6" s="17"/>
    </row>
    <row r="7" spans="1:14" s="18" customFormat="1" ht="21.6" x14ac:dyDescent="0.65">
      <c r="A7" s="3"/>
      <c r="B7" s="3"/>
      <c r="C7" s="7"/>
      <c r="D7" s="12"/>
      <c r="E7" s="15"/>
      <c r="F7" s="16"/>
      <c r="G7" s="16"/>
      <c r="H7" s="16"/>
      <c r="I7" s="15"/>
      <c r="J7" s="17"/>
    </row>
    <row r="8" spans="1:14" s="18" customFormat="1" ht="21.6" x14ac:dyDescent="0.65">
      <c r="A8" s="6"/>
      <c r="B8" s="6"/>
      <c r="C8" s="6"/>
      <c r="D8" s="20"/>
      <c r="E8" s="20"/>
      <c r="F8" s="20"/>
      <c r="G8" s="20"/>
      <c r="H8" s="20"/>
      <c r="I8" s="21" t="s">
        <v>12</v>
      </c>
      <c r="J8" s="22">
        <f>SUM(J4:J7)</f>
        <v>2806.2417599999999</v>
      </c>
      <c r="N8" s="23"/>
    </row>
    <row r="9" spans="1:14" s="20" customFormat="1" ht="21.6" x14ac:dyDescent="0.65">
      <c r="A9" s="6"/>
      <c r="B9" s="6"/>
      <c r="C9" s="6"/>
      <c r="I9" s="21"/>
      <c r="J9" s="22"/>
      <c r="N9" s="24"/>
    </row>
    <row r="10" spans="1:14" x14ac:dyDescent="0.35">
      <c r="L10" s="33"/>
    </row>
    <row r="11" spans="1:14" x14ac:dyDescent="0.35">
      <c r="E11" s="36"/>
      <c r="I11" s="34"/>
      <c r="J11" s="34"/>
    </row>
    <row r="13" spans="1:14" x14ac:dyDescent="0.35">
      <c r="A13" s="8" t="s">
        <v>30</v>
      </c>
      <c r="B13" s="41">
        <f>J8+' cal. costo '!J8+' cal. costo '!H21</f>
        <v>11495.74224</v>
      </c>
      <c r="C13" s="42"/>
    </row>
    <row r="21" spans="1:3" x14ac:dyDescent="0.35">
      <c r="A21" s="35"/>
      <c r="B21" s="35"/>
      <c r="C21" s="35"/>
    </row>
  </sheetData>
  <mergeCells count="2">
    <mergeCell ref="A1:J1"/>
    <mergeCell ref="B13:C13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zoomScaleNormal="100" workbookViewId="0">
      <selection activeCell="I7" sqref="I7"/>
    </sheetView>
  </sheetViews>
  <sheetFormatPr defaultColWidth="9.109375" defaultRowHeight="18" x14ac:dyDescent="0.35"/>
  <cols>
    <col min="1" max="1" width="28.33203125" style="9" customWidth="1"/>
    <col min="2" max="2" width="6.6640625" style="9" customWidth="1"/>
    <col min="3" max="3" width="10.5546875" style="9" customWidth="1"/>
    <col min="4" max="4" width="6.6640625" style="9" bestFit="1" customWidth="1"/>
    <col min="5" max="5" width="13.44140625" style="9" bestFit="1" customWidth="1"/>
    <col min="6" max="6" width="10.88671875" style="9" bestFit="1" customWidth="1"/>
    <col min="7" max="7" width="18.88671875" style="9" customWidth="1"/>
    <col min="8" max="8" width="14.6640625" style="9" bestFit="1" customWidth="1"/>
    <col min="9" max="9" width="17.33203125" style="9" bestFit="1" customWidth="1"/>
    <col min="10" max="10" width="15.88671875" style="9" bestFit="1" customWidth="1"/>
    <col min="11" max="11" width="7.6640625" style="9" customWidth="1"/>
    <col min="12" max="16384" width="9.109375" style="9"/>
  </cols>
  <sheetData>
    <row r="1" spans="1:10" ht="66" customHeight="1" x14ac:dyDescent="0.35">
      <c r="A1" s="39" t="s">
        <v>38</v>
      </c>
      <c r="B1" s="40"/>
      <c r="C1" s="40"/>
      <c r="D1" s="40"/>
      <c r="E1" s="40"/>
      <c r="F1" s="40"/>
      <c r="G1" s="40"/>
      <c r="H1" s="40"/>
      <c r="I1" s="40"/>
      <c r="J1" s="40"/>
    </row>
    <row r="2" spans="1:10" ht="93" customHeight="1" x14ac:dyDescent="0.35">
      <c r="A2" s="1" t="s">
        <v>0</v>
      </c>
      <c r="B2" s="4" t="s">
        <v>8</v>
      </c>
      <c r="C2" s="5" t="s">
        <v>13</v>
      </c>
      <c r="D2" s="5" t="s">
        <v>19</v>
      </c>
      <c r="E2" s="5" t="s">
        <v>20</v>
      </c>
      <c r="F2" s="5" t="s">
        <v>15</v>
      </c>
      <c r="G2" s="5" t="s">
        <v>16</v>
      </c>
      <c r="H2" s="5" t="s">
        <v>17</v>
      </c>
      <c r="I2" s="10" t="s">
        <v>18</v>
      </c>
      <c r="J2" s="11" t="s">
        <v>39</v>
      </c>
    </row>
    <row r="3" spans="1:10" ht="12" customHeight="1" x14ac:dyDescent="0.35">
      <c r="A3" s="2"/>
      <c r="B3" s="2"/>
      <c r="C3" s="2"/>
      <c r="D3" s="12"/>
      <c r="E3" s="13"/>
      <c r="F3" s="13"/>
      <c r="G3" s="13"/>
      <c r="H3" s="13"/>
      <c r="I3" s="14"/>
      <c r="J3" s="13"/>
    </row>
    <row r="4" spans="1:10" s="18" customFormat="1" ht="21.6" x14ac:dyDescent="0.65">
      <c r="A4" s="3" t="s">
        <v>36</v>
      </c>
      <c r="B4" s="3" t="s">
        <v>2</v>
      </c>
      <c r="C4" s="7">
        <v>13.54</v>
      </c>
      <c r="D4" s="12">
        <v>6</v>
      </c>
      <c r="E4" s="15">
        <f t="shared" ref="E4" si="0">C4*D4</f>
        <v>81.239999999999995</v>
      </c>
      <c r="F4" s="16">
        <f t="shared" ref="F4" si="1">E4/100*8.5</f>
        <v>6.9053999999999993</v>
      </c>
      <c r="G4" s="16">
        <f t="shared" ref="G4" si="2">E4/100*23.8</f>
        <v>19.33512</v>
      </c>
      <c r="H4" s="16">
        <f t="shared" ref="H4" si="3">F4+G4</f>
        <v>26.24052</v>
      </c>
      <c r="I4" s="15">
        <f>E4+H4+0.01</f>
        <v>107.49052</v>
      </c>
      <c r="J4" s="17">
        <f>I4*8</f>
        <v>859.92416000000003</v>
      </c>
    </row>
    <row r="5" spans="1:10" s="18" customFormat="1" ht="21.6" x14ac:dyDescent="0.65">
      <c r="A5" s="6"/>
      <c r="B5" s="6"/>
      <c r="C5" s="6"/>
      <c r="D5" s="20"/>
      <c r="E5" s="20"/>
      <c r="F5" s="20"/>
      <c r="G5" s="20"/>
      <c r="H5" s="20"/>
      <c r="I5" s="21" t="s">
        <v>37</v>
      </c>
      <c r="J5" s="22">
        <f>SUM(J4:J4)</f>
        <v>859.92416000000003</v>
      </c>
    </row>
    <row r="6" spans="1:10" s="18" customFormat="1" ht="21.6" x14ac:dyDescent="0.65">
      <c r="A6" s="6"/>
      <c r="B6" s="6"/>
      <c r="C6" s="6"/>
      <c r="D6" s="20"/>
      <c r="E6" s="20"/>
      <c r="F6" s="20"/>
      <c r="G6" s="20"/>
      <c r="H6" s="20"/>
      <c r="I6" s="21"/>
      <c r="J6" s="22"/>
    </row>
    <row r="7" spans="1:10" s="20" customFormat="1" ht="21.6" x14ac:dyDescent="0.65">
      <c r="A7" s="6"/>
      <c r="B7" s="6"/>
      <c r="C7" s="6"/>
      <c r="I7" s="21"/>
      <c r="J7" s="22"/>
    </row>
    <row r="15" spans="1:10" x14ac:dyDescent="0.35">
      <c r="A15" s="35"/>
      <c r="B15" s="35"/>
      <c r="C15" s="35"/>
    </row>
  </sheetData>
  <mergeCells count="1">
    <mergeCell ref="A1:J1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 cal. costo </vt:lpstr>
      <vt:lpstr> cal. costo  fed. plat.</vt:lpstr>
      <vt:lpstr> cal. costo  lav. supplementare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Windows</dc:creator>
  <cp:lastModifiedBy>annas</cp:lastModifiedBy>
  <cp:lastPrinted>2020-11-11T09:55:18Z</cp:lastPrinted>
  <dcterms:created xsi:type="dcterms:W3CDTF">2018-11-06T14:13:09Z</dcterms:created>
  <dcterms:modified xsi:type="dcterms:W3CDTF">2020-11-11T10:17:19Z</dcterms:modified>
</cp:coreProperties>
</file>