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30" yWindow="555" windowWidth="27495" windowHeight="13485"/>
  </bookViews>
  <sheets>
    <sheet name="Foglio1" sheetId="1" r:id="rId1"/>
    <sheet name="Foglio2" sheetId="2" r:id="rId2"/>
    <sheet name="Foglio3" sheetId="3" r:id="rId3"/>
  </sheets>
  <calcPr calcId="145621"/>
</workbook>
</file>

<file path=xl/calcChain.xml><?xml version="1.0" encoding="utf-8"?>
<calcChain xmlns="http://schemas.openxmlformats.org/spreadsheetml/2006/main">
  <c r="F24" i="1" l="1"/>
  <c r="F7" i="1"/>
  <c r="E23" i="1" l="1"/>
  <c r="E22" i="1"/>
  <c r="E21" i="1"/>
  <c r="E20" i="1"/>
  <c r="E19" i="1"/>
  <c r="E17" i="1"/>
  <c r="E16" i="1"/>
  <c r="E15" i="1"/>
  <c r="E14" i="1"/>
  <c r="E13" i="1"/>
  <c r="E24" i="1" l="1"/>
  <c r="E18" i="1" l="1"/>
  <c r="F25" i="1" l="1"/>
</calcChain>
</file>

<file path=xl/sharedStrings.xml><?xml version="1.0" encoding="utf-8"?>
<sst xmlns="http://schemas.openxmlformats.org/spreadsheetml/2006/main" count="26" uniqueCount="26">
  <si>
    <t>ALLEGATO ALLA DELIBERAZIONE G.C. N._______ DEL ________________</t>
  </si>
  <si>
    <t>IMPORTO</t>
  </si>
  <si>
    <t>C) SERVIZI LOCALI INDISPENSABILI (art. 1 D.M. 28 MAGGIO 1993):</t>
  </si>
  <si>
    <t>DESCRIZIONE</t>
  </si>
  <si>
    <t>COMUNE DI  RAPOLANO TERME (SIENA)</t>
  </si>
  <si>
    <t>IL RESPONSABILE AREA ECONOMICO FINANZIARIA    (Dott.ssa Francesca Baglioni)</t>
  </si>
  <si>
    <r>
      <rPr>
        <b/>
        <sz val="11"/>
        <color indexed="8"/>
        <rFont val="Arial"/>
        <family val="2"/>
      </rPr>
      <t>B) RATE DI MUTUI</t>
    </r>
    <r>
      <rPr>
        <sz val="11"/>
        <color theme="1"/>
        <rFont val="Arial"/>
        <family val="2"/>
      </rPr>
      <t xml:space="preserve"> scadenti  nel 2° semestre 2016 (previsione rate scadenti al 31.12.2016 coma da piani di ammortamento mutui )</t>
    </r>
  </si>
  <si>
    <r>
      <t xml:space="preserve">1) </t>
    </r>
    <r>
      <rPr>
        <b/>
        <sz val="11"/>
        <color indexed="8"/>
        <rFont val="Arial"/>
        <family val="2"/>
      </rPr>
      <t>Servizi connessi agli Organi Istituzionali</t>
    </r>
    <r>
      <rPr>
        <sz val="11"/>
        <color theme="1"/>
        <rFont val="Arial"/>
        <family val="2"/>
      </rPr>
      <t xml:space="preserve">                                          Interv. Da 02 a 05</t>
    </r>
  </si>
  <si>
    <r>
      <t xml:space="preserve">2) </t>
    </r>
    <r>
      <rPr>
        <b/>
        <sz val="11"/>
        <color indexed="8"/>
        <rFont val="Arial"/>
        <family val="2"/>
      </rPr>
      <t xml:space="preserve">Servizi di Amministrazione generale, compreso il servizio elettorale                                                </t>
    </r>
    <r>
      <rPr>
        <b/>
        <sz val="11"/>
        <color indexed="8"/>
        <rFont val="Arial"/>
        <family val="2"/>
      </rPr>
      <t xml:space="preserve">                                          </t>
    </r>
    <r>
      <rPr>
        <sz val="11"/>
        <color theme="1"/>
        <rFont val="Arial"/>
        <family val="2"/>
      </rPr>
      <t xml:space="preserve">  - Int.da 02 a 05</t>
    </r>
  </si>
  <si>
    <r>
      <t xml:space="preserve">3) </t>
    </r>
    <r>
      <rPr>
        <b/>
        <sz val="11"/>
        <color indexed="8"/>
        <rFont val="Arial"/>
        <family val="2"/>
      </rPr>
      <t>Servizi  connessi all'Ufficio Tecnico comunale</t>
    </r>
    <r>
      <rPr>
        <sz val="11"/>
        <color theme="1"/>
        <rFont val="Arial"/>
        <family val="2"/>
      </rPr>
      <t xml:space="preserve">                                –-  Interv. Da 02 a 05</t>
    </r>
  </si>
  <si>
    <r>
      <t xml:space="preserve">4) </t>
    </r>
    <r>
      <rPr>
        <b/>
        <sz val="11"/>
        <color indexed="8"/>
        <rFont val="Arial"/>
        <family val="2"/>
      </rPr>
      <t>Servizi di anagrafe e di Stato Civil</t>
    </r>
    <r>
      <rPr>
        <sz val="11"/>
        <color theme="1"/>
        <rFont val="Arial"/>
        <family val="2"/>
      </rPr>
      <t>e                                             -Interv. Da 02 a 05</t>
    </r>
  </si>
  <si>
    <r>
      <t>5)</t>
    </r>
    <r>
      <rPr>
        <b/>
        <sz val="11"/>
        <color indexed="8"/>
        <rFont val="Arial"/>
        <family val="2"/>
      </rPr>
      <t xml:space="preserve"> Servizi di Polizia Locale e di Polizia amministrativa</t>
    </r>
    <r>
      <rPr>
        <sz val="11"/>
        <color theme="1"/>
        <rFont val="Arial"/>
        <family val="2"/>
      </rPr>
      <t xml:space="preserve">                        -Interv. Da 02 a 05</t>
    </r>
  </si>
  <si>
    <r>
      <t>6)</t>
    </r>
    <r>
      <rPr>
        <b/>
        <sz val="11"/>
        <color indexed="8"/>
        <rFont val="Arial"/>
        <family val="2"/>
      </rPr>
      <t xml:space="preserve"> Servizi di Protezione Civile</t>
    </r>
    <r>
      <rPr>
        <sz val="11"/>
        <color theme="1"/>
        <rFont val="Arial"/>
        <family val="2"/>
      </rPr>
      <t xml:space="preserve">                                                      Interv. Da 02 a 05</t>
    </r>
  </si>
  <si>
    <r>
      <t>7)</t>
    </r>
    <r>
      <rPr>
        <b/>
        <sz val="11"/>
        <color indexed="8"/>
        <rFont val="Arial"/>
        <family val="2"/>
      </rPr>
      <t xml:space="preserve"> Servizi di Istruzione Primaria e Secondaria</t>
    </r>
    <r>
      <rPr>
        <sz val="11"/>
        <color theme="1"/>
        <rFont val="Arial"/>
        <family val="2"/>
      </rPr>
      <t xml:space="preserve">                                   Int.da 02 a 05</t>
    </r>
  </si>
  <si>
    <r>
      <t>8)</t>
    </r>
    <r>
      <rPr>
        <b/>
        <sz val="11"/>
        <color indexed="8"/>
        <rFont val="Arial"/>
        <family val="2"/>
      </rPr>
      <t xml:space="preserve"> Servizi Necroscopici e cimiteriali</t>
    </r>
    <r>
      <rPr>
        <sz val="11"/>
        <color theme="1"/>
        <rFont val="Arial"/>
        <family val="2"/>
      </rPr>
      <t xml:space="preserve">                                              Int.da 02 a 05  </t>
    </r>
  </si>
  <si>
    <r>
      <t>9)</t>
    </r>
    <r>
      <rPr>
        <b/>
        <sz val="11"/>
        <color indexed="8"/>
        <rFont val="Arial"/>
        <family val="2"/>
      </rPr>
      <t xml:space="preserve"> Servizi  connessi alla distribuzione dell'acqua potabile e servizi di fognatura e depurazione       </t>
    </r>
    <r>
      <rPr>
        <sz val="11"/>
        <color theme="1"/>
        <rFont val="Arial"/>
        <family val="2"/>
      </rPr>
      <t xml:space="preserve">                                                   Interv. Da 02 a 05</t>
    </r>
  </si>
  <si>
    <r>
      <t xml:space="preserve">10) </t>
    </r>
    <r>
      <rPr>
        <b/>
        <sz val="11"/>
        <color indexed="8"/>
        <rFont val="Arial"/>
        <family val="2"/>
      </rPr>
      <t xml:space="preserve"> Servizi  di nettezza urbana      </t>
    </r>
    <r>
      <rPr>
        <sz val="11"/>
        <color theme="1"/>
        <rFont val="Arial"/>
        <family val="2"/>
      </rPr>
      <t xml:space="preserve">                                                  Interv. Da 02 a 05</t>
    </r>
  </si>
  <si>
    <r>
      <t xml:space="preserve">11) </t>
    </r>
    <r>
      <rPr>
        <b/>
        <sz val="11"/>
        <color indexed="8"/>
        <rFont val="Arial"/>
        <family val="2"/>
      </rPr>
      <t xml:space="preserve"> Servizi  di viabilità e illuminazione                                 </t>
    </r>
    <r>
      <rPr>
        <sz val="11"/>
        <color theme="1"/>
        <rFont val="Arial"/>
        <family val="2"/>
      </rPr>
      <t xml:space="preserve">      3 – Int. Da 02 a 05</t>
    </r>
  </si>
  <si>
    <t>2/3/4/5</t>
  </si>
  <si>
    <t>TOTALE SOMME NON PIGNORABILI NEL 2^ SEMESTRE 2016</t>
  </si>
  <si>
    <r>
      <t xml:space="preserve">QUANTIFICAZIONE DELLE SOMME NON PIGNORABILI AI SENSI DELL'ART. 159 DEL D.LVO 18/08/2000 N. 267 PER IL  </t>
    </r>
    <r>
      <rPr>
        <b/>
        <sz val="14"/>
        <color indexed="8"/>
        <rFont val="Arial"/>
        <family val="2"/>
      </rPr>
      <t>2^ SEMESTRE 2016</t>
    </r>
  </si>
  <si>
    <t>previsione 2016     ( diviso 2)</t>
  </si>
  <si>
    <t>PROGRAMMA</t>
  </si>
  <si>
    <t>MISSIONE</t>
  </si>
  <si>
    <r>
      <rPr>
        <b/>
        <sz val="11"/>
        <color indexed="8"/>
        <rFont val="Arial"/>
        <family val="2"/>
      </rPr>
      <t>A) RETRIBUZIONI</t>
    </r>
    <r>
      <rPr>
        <sz val="11"/>
        <color theme="1"/>
        <rFont val="Arial"/>
        <family val="2"/>
      </rPr>
      <t xml:space="preserve"> al personale dipendente e dei conseguenti oneri previdenziali per i 3 mesi successivi al lordo della relativa quota IRAP e oneri previdenziali e del compenso della 13° mensilità (PREVISIONE 2016 PER N. 3 MESI SUCCESSIVI )</t>
    </r>
  </si>
  <si>
    <t>TOTALE SERVIZI LOCALI INDISPENSABILI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</si>
</sst>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/mm/yy"/>
    <numFmt numFmtId="165" formatCode="[$€-410]&quot; &quot;#,##0.00;[Red]&quot;-&quot;[$€-410]&quot; &quot;#,##0.00"/>
    <numFmt numFmtId="166" formatCode="[$€-410]\ #,##0.00;[Red][$€-410]\ #,##0.00"/>
    <numFmt numFmtId="167" formatCode="&quot;€&quot;\ #,##0.00"/>
  </numFmts>
  <fonts count="8" x14ac:knownFonts="1">
    <font>
      <sz val="11"/>
      <color theme="1"/>
      <name val="Arial"/>
      <family val="2"/>
    </font>
    <font>
      <b/>
      <sz val="10.5"/>
      <color indexed="8"/>
      <name val="Arial"/>
      <family val="2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1F497D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5">
    <xf numFmtId="0" fontId="0" fillId="0" borderId="0"/>
    <xf numFmtId="0" fontId="4" fillId="0" borderId="0">
      <alignment horizontal="center"/>
    </xf>
    <xf numFmtId="0" fontId="4" fillId="0" borderId="0">
      <alignment horizontal="center" textRotation="90"/>
    </xf>
    <xf numFmtId="0" fontId="5" fillId="0" borderId="0"/>
    <xf numFmtId="165" fontId="5" fillId="0" borderId="0"/>
  </cellStyleXfs>
  <cellXfs count="37">
    <xf numFmtId="0" fontId="0" fillId="0" borderId="0" xfId="0"/>
    <xf numFmtId="0" fontId="1" fillId="0" borderId="0" xfId="0" applyFont="1"/>
    <xf numFmtId="0" fontId="2" fillId="0" borderId="0" xfId="0" applyFont="1"/>
    <xf numFmtId="49" fontId="3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 wrapText="1"/>
    </xf>
    <xf numFmtId="49" fontId="0" fillId="0" borderId="0" xfId="0" applyNumberFormat="1" applyAlignment="1">
      <alignment wrapText="1"/>
    </xf>
    <xf numFmtId="49" fontId="0" fillId="0" borderId="1" xfId="0" applyNumberFormat="1" applyBorder="1" applyAlignment="1">
      <alignment wrapText="1"/>
    </xf>
    <xf numFmtId="165" fontId="3" fillId="0" borderId="1" xfId="0" applyNumberFormat="1" applyFont="1" applyBorder="1" applyAlignment="1">
      <alignment horizontal="right" wrapText="1"/>
    </xf>
    <xf numFmtId="165" fontId="3" fillId="0" borderId="1" xfId="0" applyNumberFormat="1" applyFont="1" applyBorder="1"/>
    <xf numFmtId="0" fontId="3" fillId="0" borderId="0" xfId="0" applyFont="1"/>
    <xf numFmtId="0" fontId="3" fillId="0" borderId="1" xfId="0" applyFont="1" applyBorder="1"/>
    <xf numFmtId="49" fontId="0" fillId="0" borderId="1" xfId="0" applyNumberFormat="1" applyBorder="1" applyAlignment="1">
      <alignment horizontal="center" wrapText="1"/>
    </xf>
    <xf numFmtId="164" fontId="0" fillId="0" borderId="0" xfId="0" applyNumberFormat="1"/>
    <xf numFmtId="165" fontId="0" fillId="0" borderId="0" xfId="0" applyNumberFormat="1"/>
    <xf numFmtId="167" fontId="0" fillId="0" borderId="1" xfId="0" applyNumberFormat="1" applyBorder="1"/>
    <xf numFmtId="0" fontId="3" fillId="0" borderId="3" xfId="0" applyNumberFormat="1" applyFont="1" applyBorder="1" applyAlignment="1">
      <alignment wrapText="1"/>
    </xf>
    <xf numFmtId="49" fontId="3" fillId="0" borderId="3" xfId="0" applyNumberFormat="1" applyFont="1" applyBorder="1" applyAlignment="1">
      <alignment wrapText="1"/>
    </xf>
    <xf numFmtId="49" fontId="6" fillId="0" borderId="2" xfId="0" applyNumberFormat="1" applyFont="1" applyBorder="1" applyAlignment="1">
      <alignment wrapText="1"/>
    </xf>
    <xf numFmtId="0" fontId="6" fillId="0" borderId="2" xfId="0" applyNumberFormat="1" applyFont="1" applyBorder="1" applyAlignment="1">
      <alignment wrapText="1"/>
    </xf>
    <xf numFmtId="167" fontId="0" fillId="0" borderId="1" xfId="0" applyNumberFormat="1" applyFill="1" applyBorder="1" applyAlignment="1">
      <alignment wrapText="1"/>
    </xf>
    <xf numFmtId="49" fontId="0" fillId="0" borderId="1" xfId="0" applyNumberFormat="1" applyFill="1" applyBorder="1" applyAlignment="1">
      <alignment wrapText="1"/>
    </xf>
    <xf numFmtId="49" fontId="0" fillId="0" borderId="0" xfId="0" applyNumberFormat="1" applyAlignment="1">
      <alignment horizontal="right" wrapText="1"/>
    </xf>
    <xf numFmtId="49" fontId="0" fillId="0" borderId="0" xfId="0" applyNumberFormat="1" applyAlignment="1">
      <alignment horizontal="justify" wrapText="1"/>
    </xf>
    <xf numFmtId="49" fontId="0" fillId="0" borderId="1" xfId="0" applyNumberFormat="1" applyFill="1" applyBorder="1" applyAlignment="1">
      <alignment horizontal="left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9" fontId="3" fillId="0" borderId="0" xfId="0" applyNumberFormat="1" applyFont="1" applyAlignment="1">
      <alignment horizontal="left" wrapText="1"/>
    </xf>
    <xf numFmtId="49" fontId="3" fillId="0" borderId="0" xfId="0" applyNumberFormat="1" applyFont="1" applyAlignment="1">
      <alignment wrapText="1"/>
    </xf>
    <xf numFmtId="49" fontId="0" fillId="0" borderId="1" xfId="0" applyNumberFormat="1" applyFill="1" applyBorder="1" applyAlignment="1">
      <alignment horizontal="center" wrapText="1"/>
    </xf>
    <xf numFmtId="49" fontId="0" fillId="0" borderId="4" xfId="0" applyNumberFormat="1" applyBorder="1" applyAlignment="1">
      <alignment wrapText="1"/>
    </xf>
    <xf numFmtId="49" fontId="0" fillId="2" borderId="1" xfId="0" applyNumberFormat="1" applyFill="1" applyBorder="1" applyAlignment="1">
      <alignment wrapText="1"/>
    </xf>
    <xf numFmtId="4" fontId="7" fillId="2" borderId="0" xfId="0" applyNumberFormat="1" applyFont="1" applyFill="1"/>
    <xf numFmtId="165" fontId="3" fillId="2" borderId="1" xfId="0" applyNumberFormat="1" applyFont="1" applyFill="1" applyBorder="1" applyAlignment="1">
      <alignment horizontal="right" wrapText="1"/>
    </xf>
    <xf numFmtId="49" fontId="0" fillId="2" borderId="1" xfId="0" applyNumberFormat="1" applyFill="1" applyBorder="1" applyAlignment="1">
      <alignment wrapText="1"/>
    </xf>
    <xf numFmtId="167" fontId="6" fillId="2" borderId="1" xfId="0" applyNumberFormat="1" applyFont="1" applyFill="1" applyBorder="1" applyAlignment="1">
      <alignment wrapText="1"/>
    </xf>
    <xf numFmtId="49" fontId="3" fillId="3" borderId="1" xfId="0" applyNumberFormat="1" applyFont="1" applyFill="1" applyBorder="1" applyAlignment="1">
      <alignment wrapText="1"/>
    </xf>
    <xf numFmtId="166" fontId="3" fillId="3" borderId="1" xfId="0" applyNumberFormat="1" applyFont="1" applyFill="1" applyBorder="1"/>
  </cellXfs>
  <cellStyles count="5">
    <cellStyle name="Heading" xfId="1"/>
    <cellStyle name="Heading1" xfId="2"/>
    <cellStyle name="Normale" xfId="0" builtinId="0" customBuiltin="1"/>
    <cellStyle name="Result" xfId="3"/>
    <cellStyle name="Resul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8"/>
  <sheetViews>
    <sheetView tabSelected="1" workbookViewId="0">
      <selection activeCell="F25" sqref="F25"/>
    </sheetView>
  </sheetViews>
  <sheetFormatPr defaultColWidth="10.75" defaultRowHeight="14.25" x14ac:dyDescent="0.2"/>
  <cols>
    <col min="1" max="2" width="10.75" customWidth="1"/>
    <col min="3" max="3" width="23.125" customWidth="1"/>
    <col min="4" max="4" width="7.875" customWidth="1"/>
    <col min="5" max="5" width="15.125" customWidth="1"/>
    <col min="6" max="6" width="14" customWidth="1"/>
    <col min="7" max="7" width="14.625" customWidth="1"/>
  </cols>
  <sheetData>
    <row r="1" spans="1:7" s="1" customFormat="1" ht="13.5" x14ac:dyDescent="0.2">
      <c r="A1" s="24" t="s">
        <v>0</v>
      </c>
      <c r="B1" s="24"/>
      <c r="C1" s="24"/>
      <c r="D1" s="24"/>
      <c r="E1" s="24"/>
      <c r="F1" s="24"/>
    </row>
    <row r="2" spans="1:7" s="2" customFormat="1" ht="18" x14ac:dyDescent="0.25">
      <c r="A2" s="25" t="s">
        <v>4</v>
      </c>
      <c r="B2" s="25"/>
      <c r="C2" s="25"/>
      <c r="D2" s="25"/>
      <c r="E2" s="25"/>
      <c r="F2" s="25"/>
    </row>
    <row r="4" spans="1:7" s="3" customFormat="1" ht="30" customHeight="1" x14ac:dyDescent="0.25">
      <c r="A4" s="26" t="s">
        <v>20</v>
      </c>
      <c r="B4" s="26"/>
      <c r="C4" s="26"/>
      <c r="D4" s="26"/>
      <c r="E4" s="26"/>
      <c r="F4" s="26"/>
    </row>
    <row r="5" spans="1:7" s="5" customFormat="1" x14ac:dyDescent="0.2">
      <c r="A5" s="4"/>
    </row>
    <row r="6" spans="1:7" s="5" customFormat="1" x14ac:dyDescent="0.2">
      <c r="A6" s="20"/>
      <c r="B6" s="20"/>
      <c r="C6" s="20"/>
      <c r="D6" s="20"/>
      <c r="E6" s="6"/>
      <c r="F6" s="29" t="s">
        <v>1</v>
      </c>
    </row>
    <row r="7" spans="1:7" s="5" customFormat="1" ht="58.5" customHeight="1" x14ac:dyDescent="0.25">
      <c r="A7" s="30" t="s">
        <v>24</v>
      </c>
      <c r="B7" s="30"/>
      <c r="C7" s="30"/>
      <c r="D7" s="30"/>
      <c r="E7" s="31"/>
      <c r="F7" s="32">
        <f>664686.2/2</f>
        <v>332343.09999999998</v>
      </c>
    </row>
    <row r="8" spans="1:7" ht="15" x14ac:dyDescent="0.25">
      <c r="A8" s="20"/>
      <c r="B8" s="20"/>
      <c r="C8" s="20"/>
      <c r="D8" s="20"/>
      <c r="E8" s="6"/>
      <c r="F8" s="7"/>
    </row>
    <row r="9" spans="1:7" s="5" customFormat="1" ht="48.75" customHeight="1" x14ac:dyDescent="0.25">
      <c r="A9" s="30" t="s">
        <v>6</v>
      </c>
      <c r="B9" s="30"/>
      <c r="C9" s="30"/>
      <c r="D9" s="30"/>
      <c r="E9" s="33"/>
      <c r="F9" s="32">
        <v>197676.79</v>
      </c>
    </row>
    <row r="10" spans="1:7" ht="15" x14ac:dyDescent="0.25">
      <c r="A10" s="20"/>
      <c r="B10" s="20"/>
      <c r="C10" s="20"/>
      <c r="D10" s="20"/>
      <c r="E10" s="6"/>
      <c r="F10" s="8"/>
    </row>
    <row r="11" spans="1:7" s="5" customFormat="1" ht="36" customHeight="1" x14ac:dyDescent="0.25">
      <c r="A11" s="27" t="s">
        <v>2</v>
      </c>
      <c r="B11" s="27"/>
      <c r="C11" s="27"/>
      <c r="D11" s="27"/>
      <c r="E11" s="6"/>
      <c r="F11" s="10"/>
    </row>
    <row r="12" spans="1:7" s="5" customFormat="1" ht="50.25" customHeight="1" x14ac:dyDescent="0.25">
      <c r="A12" s="28" t="s">
        <v>3</v>
      </c>
      <c r="B12" s="28"/>
      <c r="C12" s="28"/>
      <c r="D12" s="28"/>
      <c r="E12" s="11" t="s">
        <v>21</v>
      </c>
      <c r="F12" s="16" t="s">
        <v>23</v>
      </c>
      <c r="G12" s="17" t="s">
        <v>22</v>
      </c>
    </row>
    <row r="13" spans="1:7" s="5" customFormat="1" ht="41.25" customHeight="1" x14ac:dyDescent="0.25">
      <c r="A13" s="23" t="s">
        <v>7</v>
      </c>
      <c r="B13" s="23"/>
      <c r="C13" s="23"/>
      <c r="D13" s="23"/>
      <c r="E13" s="19">
        <f>17950+113400</f>
        <v>131350</v>
      </c>
      <c r="F13" s="15">
        <v>1</v>
      </c>
      <c r="G13" s="18">
        <v>1</v>
      </c>
    </row>
    <row r="14" spans="1:7" s="5" customFormat="1" ht="45.75" customHeight="1" x14ac:dyDescent="0.25">
      <c r="A14" s="23" t="s">
        <v>8</v>
      </c>
      <c r="B14" s="23"/>
      <c r="C14" s="23"/>
      <c r="D14" s="23"/>
      <c r="E14" s="19">
        <f>(13559.41+34640+41000+17500)/2</f>
        <v>53349.705000000002</v>
      </c>
      <c r="F14" s="15">
        <v>1</v>
      </c>
      <c r="G14" s="18" t="s">
        <v>18</v>
      </c>
    </row>
    <row r="15" spans="1:7" s="5" customFormat="1" ht="33" customHeight="1" x14ac:dyDescent="0.25">
      <c r="A15" s="23" t="s">
        <v>9</v>
      </c>
      <c r="B15" s="23"/>
      <c r="C15" s="23"/>
      <c r="D15" s="23"/>
      <c r="E15" s="19">
        <f>(25753.92+11800)/2</f>
        <v>18776.96</v>
      </c>
      <c r="F15" s="15">
        <v>1</v>
      </c>
      <c r="G15" s="18">
        <v>6</v>
      </c>
    </row>
    <row r="16" spans="1:7" s="5" customFormat="1" ht="41.25" customHeight="1" x14ac:dyDescent="0.25">
      <c r="A16" s="20" t="s">
        <v>10</v>
      </c>
      <c r="B16" s="20"/>
      <c r="C16" s="20"/>
      <c r="D16" s="20"/>
      <c r="E16" s="19">
        <f>(2297.45+23520)/2</f>
        <v>12908.725</v>
      </c>
      <c r="F16" s="15">
        <v>1</v>
      </c>
      <c r="G16" s="18">
        <v>7</v>
      </c>
    </row>
    <row r="17" spans="1:7" s="5" customFormat="1" ht="33" customHeight="1" x14ac:dyDescent="0.25">
      <c r="A17" s="20" t="s">
        <v>11</v>
      </c>
      <c r="B17" s="20"/>
      <c r="C17" s="20"/>
      <c r="D17" s="20"/>
      <c r="E17" s="19">
        <f>(10536.03+117684.64)/2</f>
        <v>64110.334999999999</v>
      </c>
      <c r="F17" s="15">
        <v>3</v>
      </c>
      <c r="G17" s="18">
        <v>1</v>
      </c>
    </row>
    <row r="18" spans="1:7" s="5" customFormat="1" ht="44.25" customHeight="1" x14ac:dyDescent="0.25">
      <c r="A18" s="20" t="s">
        <v>12</v>
      </c>
      <c r="B18" s="20"/>
      <c r="C18" s="20"/>
      <c r="D18" s="20"/>
      <c r="E18" s="19">
        <f>0</f>
        <v>0</v>
      </c>
      <c r="F18" s="15">
        <v>11</v>
      </c>
      <c r="G18" s="18">
        <v>1</v>
      </c>
    </row>
    <row r="19" spans="1:7" s="5" customFormat="1" ht="39.75" customHeight="1" x14ac:dyDescent="0.25">
      <c r="A19" s="20" t="s">
        <v>13</v>
      </c>
      <c r="B19" s="20"/>
      <c r="C19" s="20"/>
      <c r="D19" s="20"/>
      <c r="E19" s="19">
        <f>(163300+12000)/2</f>
        <v>87650</v>
      </c>
      <c r="F19" s="15">
        <v>4</v>
      </c>
      <c r="G19" s="18">
        <v>2</v>
      </c>
    </row>
    <row r="20" spans="1:7" s="5" customFormat="1" ht="41.25" customHeight="1" x14ac:dyDescent="0.25">
      <c r="A20" s="20" t="s">
        <v>14</v>
      </c>
      <c r="B20" s="20"/>
      <c r="C20" s="20"/>
      <c r="D20" s="20"/>
      <c r="E20" s="19">
        <f>(30300.12)/2</f>
        <v>15150.06</v>
      </c>
      <c r="F20" s="15">
        <v>12</v>
      </c>
      <c r="G20" s="18">
        <v>9</v>
      </c>
    </row>
    <row r="21" spans="1:7" s="5" customFormat="1" ht="55.5" customHeight="1" x14ac:dyDescent="0.25">
      <c r="A21" s="20" t="s">
        <v>15</v>
      </c>
      <c r="B21" s="20"/>
      <c r="C21" s="20"/>
      <c r="D21" s="20"/>
      <c r="E21" s="19">
        <f>30500/2</f>
        <v>15250</v>
      </c>
      <c r="F21" s="15">
        <v>9</v>
      </c>
      <c r="G21" s="18">
        <v>4</v>
      </c>
    </row>
    <row r="22" spans="1:7" s="5" customFormat="1" ht="39" customHeight="1" x14ac:dyDescent="0.25">
      <c r="A22" s="20" t="s">
        <v>16</v>
      </c>
      <c r="B22" s="20"/>
      <c r="C22" s="20"/>
      <c r="D22" s="20"/>
      <c r="E22" s="19">
        <f>(938380.3+58996.69)/2</f>
        <v>498688.495</v>
      </c>
      <c r="F22" s="15">
        <v>9</v>
      </c>
      <c r="G22" s="18">
        <v>3</v>
      </c>
    </row>
    <row r="23" spans="1:7" s="5" customFormat="1" ht="42.75" customHeight="1" x14ac:dyDescent="0.25">
      <c r="A23" s="20" t="s">
        <v>17</v>
      </c>
      <c r="B23" s="20"/>
      <c r="C23" s="20"/>
      <c r="D23" s="20"/>
      <c r="E23" s="19">
        <f>157200/2</f>
        <v>78600</v>
      </c>
      <c r="F23" s="15">
        <v>10</v>
      </c>
      <c r="G23" s="18">
        <v>5</v>
      </c>
    </row>
    <row r="24" spans="1:7" ht="27.75" customHeight="1" x14ac:dyDescent="0.25">
      <c r="A24" s="30" t="s">
        <v>25</v>
      </c>
      <c r="B24" s="30"/>
      <c r="C24" s="30"/>
      <c r="D24" s="30"/>
      <c r="E24" s="34">
        <f>SUM(E13:E23)</f>
        <v>975834.28</v>
      </c>
      <c r="F24" s="14">
        <f>E24+F9+F7</f>
        <v>1505854.17</v>
      </c>
    </row>
    <row r="25" spans="1:7" s="9" customFormat="1" ht="15" x14ac:dyDescent="0.25">
      <c r="A25" s="35" t="s">
        <v>19</v>
      </c>
      <c r="B25" s="35"/>
      <c r="C25" s="35"/>
      <c r="D25" s="35"/>
      <c r="E25" s="35"/>
      <c r="F25" s="36">
        <f>F24</f>
        <v>1505854.17</v>
      </c>
    </row>
    <row r="27" spans="1:7" s="5" customFormat="1" ht="56.25" customHeight="1" x14ac:dyDescent="0.2">
      <c r="A27" s="22"/>
      <c r="B27" s="22"/>
      <c r="C27" s="22"/>
      <c r="D27" s="22"/>
      <c r="E27" s="22"/>
      <c r="F27" s="22"/>
    </row>
    <row r="28" spans="1:7" s="5" customFormat="1" ht="30.6" customHeight="1" x14ac:dyDescent="0.2">
      <c r="A28" s="12">
        <v>42530</v>
      </c>
      <c r="C28" s="21" t="s">
        <v>5</v>
      </c>
      <c r="D28" s="21"/>
      <c r="E28" s="21"/>
      <c r="F28" s="21"/>
    </row>
    <row r="30" spans="1:7" x14ac:dyDescent="0.2">
      <c r="F30" s="13"/>
    </row>
    <row r="31" spans="1:7" x14ac:dyDescent="0.2">
      <c r="F31" s="13"/>
    </row>
    <row r="32" spans="1:7" x14ac:dyDescent="0.2">
      <c r="F32" s="13"/>
    </row>
    <row r="33" spans="6:6" x14ac:dyDescent="0.2">
      <c r="F33" s="13"/>
    </row>
    <row r="34" spans="6:6" x14ac:dyDescent="0.2">
      <c r="F34" s="13"/>
    </row>
    <row r="35" spans="6:6" x14ac:dyDescent="0.2">
      <c r="F35" s="13"/>
    </row>
    <row r="36" spans="6:6" x14ac:dyDescent="0.2">
      <c r="F36" s="13"/>
    </row>
    <row r="37" spans="6:6" x14ac:dyDescent="0.2">
      <c r="F37" s="13"/>
    </row>
    <row r="38" spans="6:6" x14ac:dyDescent="0.2">
      <c r="F38" s="13"/>
    </row>
    <row r="39" spans="6:6" x14ac:dyDescent="0.2">
      <c r="F39" s="13"/>
    </row>
    <row r="40" spans="6:6" x14ac:dyDescent="0.2">
      <c r="F40" s="13"/>
    </row>
    <row r="41" spans="6:6" x14ac:dyDescent="0.2">
      <c r="F41" s="13"/>
    </row>
    <row r="42" spans="6:6" x14ac:dyDescent="0.2">
      <c r="F42" s="13"/>
    </row>
    <row r="43" spans="6:6" x14ac:dyDescent="0.2">
      <c r="F43" s="13"/>
    </row>
    <row r="44" spans="6:6" x14ac:dyDescent="0.2">
      <c r="F44" s="13"/>
    </row>
    <row r="45" spans="6:6" x14ac:dyDescent="0.2">
      <c r="F45" s="13"/>
    </row>
    <row r="46" spans="6:6" x14ac:dyDescent="0.2">
      <c r="F46" s="13"/>
    </row>
    <row r="47" spans="6:6" x14ac:dyDescent="0.2">
      <c r="F47" s="13"/>
    </row>
    <row r="48" spans="6:6" x14ac:dyDescent="0.2">
      <c r="F48" s="13"/>
    </row>
  </sheetData>
  <mergeCells count="25">
    <mergeCell ref="A15:D15"/>
    <mergeCell ref="A16:D16"/>
    <mergeCell ref="A17:D17"/>
    <mergeCell ref="A8:D8"/>
    <mergeCell ref="A1:F1"/>
    <mergeCell ref="A2:F2"/>
    <mergeCell ref="A4:F4"/>
    <mergeCell ref="A6:D6"/>
    <mergeCell ref="A7:D7"/>
    <mergeCell ref="A9:D9"/>
    <mergeCell ref="A10:D10"/>
    <mergeCell ref="A11:D11"/>
    <mergeCell ref="A12:D12"/>
    <mergeCell ref="A13:D13"/>
    <mergeCell ref="A14:D14"/>
    <mergeCell ref="A18:D18"/>
    <mergeCell ref="A19:D19"/>
    <mergeCell ref="C28:F28"/>
    <mergeCell ref="A21:D21"/>
    <mergeCell ref="A22:D22"/>
    <mergeCell ref="A23:D23"/>
    <mergeCell ref="A24:D24"/>
    <mergeCell ref="A25:E25"/>
    <mergeCell ref="A27:F27"/>
    <mergeCell ref="A20:D20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9" orientation="portrait" r:id="rId1"/>
  <headerFooter alignWithMargins="0">
    <oddHeader>&amp;C&amp;A</oddHeader>
    <oddFooter>&amp;CPagina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cols>
    <col min="1" max="1" width="10.75" customWidth="1"/>
  </cols>
  <sheetData/>
  <phoneticPr fontId="0" type="noConversion"/>
  <pageMargins left="0.59015748031496063" right="0.59015748031496063" top="0.39409448818897641" bottom="0.39409448818897641" header="0" footer="0"/>
  <headerFooter alignWithMargins="0">
    <oddHeader>&amp;C&amp;A</oddHeader>
    <oddFooter>&amp;CPagina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cols>
    <col min="1" max="1" width="10.75" customWidth="1"/>
  </cols>
  <sheetData/>
  <phoneticPr fontId="0" type="noConversion"/>
  <pageMargins left="0.59015748031496063" right="0.59015748031496063" top="0.39409448818897641" bottom="0.39409448818897641" header="0" footer="0"/>
  <headerFooter alignWithMargins="0">
    <oddHeader>&amp;C&amp;A</oddHeader>
    <oddFooter>&amp;CPagina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395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Michela Serrai</dc:creator>
  <cp:lastModifiedBy>Michela Serrai</cp:lastModifiedBy>
  <cp:revision>36</cp:revision>
  <cp:lastPrinted>2016-06-08T10:36:53Z</cp:lastPrinted>
  <dcterms:created xsi:type="dcterms:W3CDTF">2012-01-10T09:57:01Z</dcterms:created>
  <dcterms:modified xsi:type="dcterms:W3CDTF">2016-06-09T13:49:54Z</dcterms:modified>
</cp:coreProperties>
</file>